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150" windowWidth="14940" windowHeight="7785"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U37" i="9"/>
  <c r="C37" i="9"/>
  <c r="BE36" i="9"/>
  <c r="AM36" i="9"/>
  <c r="C36" i="9"/>
  <c r="BE35" i="9"/>
  <c r="AM35" i="9"/>
  <c r="C34" i="9"/>
  <c r="C35" i="9" s="1"/>
  <c r="U34" i="9" l="1"/>
  <c r="U35" i="9" s="1"/>
  <c r="U36"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s="1"/>
  <c r="BW35" i="9" s="1"/>
  <c r="BW36" i="9" s="1"/>
  <c r="BW37" i="9" s="1"/>
  <c r="BW38" i="9" s="1"/>
  <c r="BW39" i="9" s="1"/>
  <c r="BW40" i="9" s="1"/>
  <c r="BW41" i="9" s="1"/>
  <c r="BW42" i="9" s="1"/>
  <c r="CO34" i="9" l="1"/>
  <c r="CO35" i="9" s="1"/>
  <c r="CO36" i="9" s="1"/>
  <c r="CO37" i="9" s="1"/>
</calcChain>
</file>

<file path=xl/sharedStrings.xml><?xml version="1.0" encoding="utf-8"?>
<sst xmlns="http://schemas.openxmlformats.org/spreadsheetml/2006/main" count="1038" uniqueCount="566">
  <si>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</si>
  <si>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</si>
  <si>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</si>
  <si>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</si>
  <si>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</si>
  <si>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</si>
  <si>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</si>
  <si>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</si>
  <si>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</si>
  <si>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</si>
  <si>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</si>
  <si>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</si>
  <si>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</si>
  <si>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</si>
  <si>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</si>
  <si>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</si>
  <si>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</si>
  <si>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</si>
  <si>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</si>
  <si>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</si>
  <si>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</si>
  <si>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</si>
  <si>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</si>
  <si>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</si>
  <si>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</si>
  <si>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</si>
  <si>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</si>
  <si>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</si>
  <si>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</si>
  <si>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</si>
  <si>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</si>
  <si>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</si>
  <si>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</si>
  <si>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</si>
  <si>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</si>
  <si>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</si>
  <si>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</si>
  <si>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</si>
  <si>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</si>
  <si>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</si>
  <si>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</si>
  <si>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</si>
  <si>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</si>
  <si>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</si>
  <si>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</si>
  <si>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</si>
  <si>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</si>
  <si>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</si>
  <si>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</si>
  <si>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</si>
  <si>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</si>
  <si>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</si>
  <si>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</si>
  <si>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</si>
  <si>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</si>
  <si>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</si>
  <si>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</si>
  <si>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</si>
  <si>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</si>
  <si>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</si>
  <si>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</si>
  <si>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</si>
  <si>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</si>
  <si>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</si>
  <si>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</si>
  <si>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</si>
  <si>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</si>
  <si>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</si>
  <si>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</si>
  <si>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</si>
  <si>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</si>
  <si>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</si>
  <si>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</si>
  <si>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</si>
  <si>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</si>
  <si>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</si>
  <si>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</si>
  <si>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</si>
  <si>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</si>
  <si>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</si>
  <si>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</si>
  <si>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</si>
  <si>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</si>
  <si>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日野市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</si>
  <si>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</si>
  <si>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</si>
  <si>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</si>
  <si>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</si>
  <si>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</si>
  <si>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</si>
  <si>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</si>
  <si>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</si>
  <si>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</si>
  <si>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</si>
  <si>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</si>
  <si>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</si>
  <si>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</si>
  <si>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</si>
  <si>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</si>
  <si>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</si>
  <si>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</si>
  <si>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</si>
  <si>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</si>
  <si>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</si>
  <si>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</si>
  <si>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</si>
  <si>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</si>
  <si>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</si>
  <si>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</si>
  <si>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</si>
  <si>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</si>
  <si>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</si>
  <si>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</si>
  <si>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</si>
  <si>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</si>
  <si>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</si>
  <si>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</si>
  <si>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</si>
  <si>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</si>
  <si>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</si>
  <si>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</si>
  <si>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</si>
  <si>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</si>
  <si>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</si>
  <si>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</si>
  <si>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</si>
  <si>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</si>
  <si>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</si>
  <si>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</si>
  <si>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</si>
  <si>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</si>
  <si>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</si>
  <si>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</si>
  <si>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</si>
  <si>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</si>
  <si>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</si>
  <si>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</si>
  <si>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</si>
  <si>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</si>
  <si>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</si>
  <si>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</si>
  <si>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</si>
  <si>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</si>
  <si>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</si>
  <si>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</si>
  <si>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</si>
  <si>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</si>
  <si>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</si>
  <si>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</si>
  <si>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</si>
  <si>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</si>
  <si>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</si>
  <si>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</si>
  <si>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</si>
  <si>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</si>
  <si>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</si>
  <si>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</si>
  <si>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</si>
  <si>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</si>
  <si>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</si>
  <si>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</si>
  <si>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</si>
  <si>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</si>
  <si>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</si>
  <si>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</si>
  <si>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</si>
  <si>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</si>
  <si>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</si>
  <si>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</si>
  <si>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</si>
  <si>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</si>
  <si>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</si>
  <si>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</si>
  <si>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</si>
  <si>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</si>
  <si>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</si>
  <si>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</si>
  <si>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</si>
  <si>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</si>
  <si>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</si>
  <si>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</si>
  <si>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</si>
  <si>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</si>
  <si>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</si>
  <si>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</si>
  <si>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</si>
  <si>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</si>
  <si>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</si>
  <si>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</si>
  <si>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</si>
  <si>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</si>
  <si>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</si>
  <si>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</si>
  <si>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</si>
  <si>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</si>
  <si>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</si>
  <si>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</si>
  <si>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東京都日野市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</si>
  <si>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</si>
  <si>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</si>
  <si>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</si>
  <si>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</si>
  <si>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</si>
  <si>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</si>
  <si>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</si>
  <si>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</si>
  <si>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</si>
  <si>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</si>
  <si>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</si>
  <si>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</si>
  <si>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</si>
  <si>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</si>
  <si>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</si>
  <si>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</si>
  <si>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</si>
  <si>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</si>
  <si>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</si>
  <si>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</si>
  <si>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</si>
  <si>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</si>
  <si>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</si>
  <si>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</si>
  <si>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</si>
  <si>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</si>
  <si>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</si>
  <si>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</si>
  <si>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</si>
  <si>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</si>
  <si>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</si>
  <si>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</si>
  <si>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</si>
  <si>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</si>
  <si>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</si>
  <si>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</si>
  <si>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</si>
  <si>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</si>
  <si>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</si>
  <si>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</si>
  <si>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</si>
  <si>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</si>
  <si>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</si>
  <si>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</si>
  <si>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</si>
  <si>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</si>
  <si>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</si>
  <si>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</si>
  <si>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</si>
  <si>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</si>
  <si>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</si>
  <si>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</si>
  <si>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</si>
  <si>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</si>
  <si>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</si>
  <si>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</si>
  <si>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</si>
  <si>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</si>
  <si>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</si>
  <si>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</si>
  <si>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</si>
  <si>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</si>
  <si>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</si>
  <si>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</si>
  <si>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</si>
  <si>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</si>
  <si>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</si>
  <si>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</si>
  <si>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</si>
  <si>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</si>
  <si>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</si>
  <si>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</si>
  <si>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</si>
  <si>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</si>
  <si>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</si>
  <si>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</si>
  <si>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</si>
  <si>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</si>
  <si>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</si>
  <si>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</si>
  <si>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</si>
  <si>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</si>
  <si>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</si>
  <si>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</si>
  <si>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</si>
  <si>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</si>
  <si>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</si>
  <si>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</si>
  <si>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</si>
  <si>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</si>
  <si>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</si>
  <si>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</si>
  <si>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</si>
  <si>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</si>
  <si>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</si>
  <si>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</si>
  <si>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</si>
  <si>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</si>
  <si>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</si>
  <si>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</si>
  <si>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</si>
  <si>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</si>
  <si>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</si>
  <si>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</si>
  <si>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</si>
  <si>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</si>
  <si>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</si>
  <si>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</si>
  <si>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</si>
  <si>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</si>
  <si>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</si>
  <si>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</si>
  <si>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</si>
  <si>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</si>
  <si>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</si>
  <si>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</si>
  <si>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</si>
  <si>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</si>
  <si>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</si>
  <si>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</si>
  <si>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</si>
  <si>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</si>
  <si>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</si>
  <si>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</si>
  <si>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</si>
  <si>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</si>
  <si>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</si>
  <si>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</si>
  <si>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</si>
  <si>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</si>
  <si>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</si>
  <si>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</si>
  <si>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</si>
  <si>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</si>
  <si>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</si>
  <si>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</si>
  <si>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</si>
  <si>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</si>
  <si>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</si>
  <si>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</si>
  <si>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</si>
  <si>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</si>
  <si>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</si>
  <si>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</si>
  <si>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</si>
  <si>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</si>
  <si>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</si>
  <si>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</si>
  <si>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東京都日野市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</si>
  <si>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</si>
  <si>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</si>
  <si>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</si>
  <si>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</si>
  <si>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</si>
  <si>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</si>
  <si>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</si>
  <si>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</si>
  <si>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</si>
  <si>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</si>
  <si>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</si>
  <si>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</si>
  <si>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</si>
  <si>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</si>
  <si>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</si>
  <si>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</si>
  <si>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</si>
  <si>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</si>
  <si>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</si>
  <si>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</si>
  <si>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</si>
  <si>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</si>
  <si>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</si>
  <si>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</si>
  <si>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</si>
  <si>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</si>
  <si>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</si>
  <si>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</si>
  <si>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</si>
  <si>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</si>
  <si>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</si>
  <si>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</si>
  <si>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</si>
  <si>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</si>
  <si>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市立病院事業会計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</si>
  <si>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</si>
  <si>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</si>
  <si>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</si>
  <si>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</si>
  <si>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</si>
  <si>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</si>
  <si>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</si>
  <si>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</si>
  <si>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</si>
  <si>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</si>
  <si>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</si>
  <si>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</si>
  <si>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</si>
  <si>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</si>
  <si>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</si>
  <si>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</si>
  <si>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</si>
  <si>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</si>
  <si>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</si>
  <si>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</si>
  <si>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</si>
  <si>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</si>
  <si>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</si>
  <si>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</si>
  <si>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</si>
  <si>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</si>
  <si>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</si>
  <si>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</si>
  <si>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</si>
  <si>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</si>
  <si>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</si>
  <si>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</si>
  <si>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</si>
  <si>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</si>
  <si>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</si>
  <si>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</si>
  <si>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</si>
  <si>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</si>
  <si>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</si>
  <si>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</si>
  <si>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</si>
  <si>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</si>
  <si>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</si>
  <si>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</si>
  <si>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</si>
  <si>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</si>
  <si>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</si>
  <si>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</si>
  <si>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</si>
  <si>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</si>
  <si>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</si>
  <si>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</si>
  <si>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</si>
  <si>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</si>
  <si>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</si>
  <si>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</si>
  <si>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</si>
  <si>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</si>
  <si>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</si>
  <si>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</si>
  <si>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</si>
  <si>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</si>
  <si>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</si>
  <si>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</si>
  <si>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</si>
  <si>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</si>
  <si>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</si>
  <si>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</si>
  <si>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</si>
  <si>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</si>
  <si>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</si>
  <si>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</si>
  <si>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</si>
  <si>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</si>
  <si>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</si>
  <si>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</si>
  <si>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</si>
  <si>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</si>
  <si>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</si>
  <si>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</si>
  <si>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</si>
  <si>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</si>
  <si>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</si>
  <si>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</si>
  <si>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</si>
  <si>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</si>
  <si>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</si>
  <si>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</si>
  <si>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</si>
  <si>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</si>
  <si>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</si>
  <si>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</si>
  <si>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</si>
  <si>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</si>
  <si>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</si>
  <si>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</si>
  <si>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</si>
  <si>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</si>
  <si>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</si>
  <si>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</si>
  <si>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</si>
  <si>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</si>
  <si>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</si>
  <si>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</si>
  <si>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</si>
  <si>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</si>
  <si>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</si>
  <si>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</si>
  <si>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</si>
  <si>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</si>
  <si>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</si>
  <si>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</si>
  <si>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</si>
  <si>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</si>
  <si>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</si>
  <si>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</si>
  <si>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</si>
  <si>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</si>
  <si>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</si>
  <si>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</si>
  <si>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</si>
  <si>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</si>
  <si>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</si>
  <si>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</si>
  <si>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</si>
  <si>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</si>
  <si>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</si>
  <si>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</si>
  <si>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</si>
  <si>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</si>
  <si>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</si>
  <si>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</si>
  <si>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</si>
  <si>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</si>
  <si>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</si>
  <si>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</si>
  <si>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</si>
  <si>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</si>
  <si>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1.66</t>
  </si>
  <si>
    <t>▲ 0.07</t>
  </si>
  <si>
    <t>▲ 1.86</t>
  </si>
  <si>
    <t>一般会計</t>
  </si>
  <si>
    <t>市立病院事業会計</t>
  </si>
  <si>
    <t>介護保険特別会計</t>
  </si>
  <si>
    <t>土地区画整理事業特別会計</t>
  </si>
  <si>
    <t>国民健康保険特別会計</t>
  </si>
  <si>
    <t>下水道事業特別会計</t>
  </si>
  <si>
    <t>後期高齢者医療特別会計</t>
  </si>
  <si>
    <t>その他会計（赤字）</t>
  </si>
  <si>
    <t>その他会計（黒字）</t>
  </si>
  <si>
    <t>国民健康保険特別会計</t>
    <phoneticPr fontId="5"/>
  </si>
  <si>
    <t>介護保険特別会計</t>
    <phoneticPr fontId="5"/>
  </si>
  <si>
    <t>後期高齢者医療特別会計</t>
    <phoneticPr fontId="5"/>
  </si>
  <si>
    <t>市立病院事業会計</t>
    <phoneticPr fontId="5"/>
  </si>
  <si>
    <t>下水道事業特別会計</t>
    <phoneticPr fontId="5"/>
  </si>
  <si>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5"/>
  </si>
  <si>
    <t>東京都市町村総合事務組合（東京都市町村民交通災害共済事業特別会計）</t>
    <rPh sb="0" eb="3">
      <t>トウキョウト</t>
    </rPh>
    <rPh sb="3" eb="6">
      <t>シチョウソン</t>
    </rPh>
    <rPh sb="6" eb="8">
      <t>ソウゴウ</t>
    </rPh>
    <rPh sb="8" eb="10">
      <t>ジム</t>
    </rPh>
    <rPh sb="10" eb="12">
      <t>クミアイ</t>
    </rPh>
    <rPh sb="13" eb="16">
      <t>トウキョウト</t>
    </rPh>
    <rPh sb="16" eb="19">
      <t>シチョウソン</t>
    </rPh>
    <rPh sb="19" eb="20">
      <t>ミン</t>
    </rPh>
    <rPh sb="20" eb="22">
      <t>コウツウ</t>
    </rPh>
    <rPh sb="22" eb="24">
      <t>サイガイ</t>
    </rPh>
    <rPh sb="24" eb="26">
      <t>キョウサイ</t>
    </rPh>
    <rPh sb="26" eb="28">
      <t>ジギョウ</t>
    </rPh>
    <rPh sb="28" eb="30">
      <t>トクベツ</t>
    </rPh>
    <rPh sb="30" eb="32">
      <t>カイケイ</t>
    </rPh>
    <phoneticPr fontId="5"/>
  </si>
  <si>
    <t>東京都十一市競輪事業組合</t>
    <rPh sb="0" eb="3">
      <t>トウキョウト</t>
    </rPh>
    <rPh sb="3" eb="5">
      <t>ジュウイチ</t>
    </rPh>
    <rPh sb="5" eb="6">
      <t>シ</t>
    </rPh>
    <rPh sb="6" eb="8">
      <t>ケイリン</t>
    </rPh>
    <rPh sb="8" eb="10">
      <t>ジギョウ</t>
    </rPh>
    <rPh sb="10" eb="12">
      <t>クミアイ</t>
    </rPh>
    <phoneticPr fontId="5"/>
  </si>
  <si>
    <t>東京都四市競艇事業組合</t>
    <rPh sb="0" eb="3">
      <t>トウキョウト</t>
    </rPh>
    <rPh sb="3" eb="4">
      <t>ヨン</t>
    </rPh>
    <rPh sb="4" eb="5">
      <t>シ</t>
    </rPh>
    <rPh sb="5" eb="7">
      <t>キョウテイ</t>
    </rPh>
    <rPh sb="7" eb="9">
      <t>ジギョウ</t>
    </rPh>
    <rPh sb="9" eb="11">
      <t>クミアイ</t>
    </rPh>
    <phoneticPr fontId="5"/>
  </si>
  <si>
    <t>東京たま広域資源循環組合</t>
    <rPh sb="0" eb="2">
      <t>トウキョウ</t>
    </rPh>
    <rPh sb="4" eb="6">
      <t>コウイキ</t>
    </rPh>
    <rPh sb="6" eb="8">
      <t>シゲン</t>
    </rPh>
    <rPh sb="8" eb="10">
      <t>ジュンカン</t>
    </rPh>
    <rPh sb="10" eb="12">
      <t>クミアイ</t>
    </rPh>
    <phoneticPr fontId="5"/>
  </si>
  <si>
    <t>南多摩斎場組合</t>
    <rPh sb="0" eb="3">
      <t>ミナミタマ</t>
    </rPh>
    <rPh sb="3" eb="5">
      <t>サイジョウ</t>
    </rPh>
    <rPh sb="5" eb="7">
      <t>クミアイ</t>
    </rPh>
    <phoneticPr fontId="5"/>
  </si>
  <si>
    <t>東京都後期高齢者医療広域連合（一般会計）</t>
    <phoneticPr fontId="5"/>
  </si>
  <si>
    <t>東京都後期高齢者医療広域連合（後期高齢者医療特別会計）</t>
    <phoneticPr fontId="5"/>
  </si>
  <si>
    <t>浅川清流環境組合</t>
    <rPh sb="0" eb="2">
      <t>アサカワ</t>
    </rPh>
    <rPh sb="2" eb="4">
      <t>セイリュウ</t>
    </rPh>
    <rPh sb="4" eb="6">
      <t>カンキョウ</t>
    </rPh>
    <rPh sb="6" eb="8">
      <t>クミアイ</t>
    </rPh>
    <phoneticPr fontId="30"/>
  </si>
  <si>
    <t>日野市土地開発公社</t>
    <rPh sb="0" eb="3">
      <t>ヒノシ</t>
    </rPh>
    <rPh sb="3" eb="5">
      <t>トチ</t>
    </rPh>
    <rPh sb="5" eb="7">
      <t>カイハツ</t>
    </rPh>
    <rPh sb="7" eb="9">
      <t>コウシャ</t>
    </rPh>
    <phoneticPr fontId="5"/>
  </si>
  <si>
    <t>株式会社日野市企業公社</t>
    <rPh sb="0" eb="2">
      <t>カブシキ</t>
    </rPh>
    <rPh sb="2" eb="4">
      <t>カイシャ</t>
    </rPh>
    <rPh sb="4" eb="7">
      <t>ヒノシ</t>
    </rPh>
    <rPh sb="7" eb="9">
      <t>キギョウ</t>
    </rPh>
    <rPh sb="9" eb="11">
      <t>コウシャ</t>
    </rPh>
    <phoneticPr fontId="5"/>
  </si>
  <si>
    <t>公益財団法人日野市環境緑化協会</t>
    <rPh sb="0" eb="2">
      <t>コウエキ</t>
    </rPh>
    <rPh sb="2" eb="3">
      <t>ザイ</t>
    </rPh>
    <rPh sb="3" eb="4">
      <t>ダン</t>
    </rPh>
    <rPh sb="4" eb="6">
      <t>ホウジン</t>
    </rPh>
    <rPh sb="6" eb="9">
      <t>ヒノシ</t>
    </rPh>
    <rPh sb="9" eb="11">
      <t>カンキョウ</t>
    </rPh>
    <rPh sb="11" eb="13">
      <t>リョクカ</t>
    </rPh>
    <rPh sb="13" eb="15">
      <t>キョウカイ</t>
    </rPh>
    <phoneticPr fontId="5"/>
  </si>
  <si>
    <t>多摩都市モノレール株式会社</t>
    <rPh sb="0" eb="2">
      <t>タマ</t>
    </rPh>
    <rPh sb="2" eb="4">
      <t>トシ</t>
    </rPh>
    <rPh sb="9" eb="11">
      <t>カブシキ</t>
    </rPh>
    <rPh sb="11" eb="13">
      <t>カイシャ</t>
    </rPh>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</si>
  <si>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</si>
  <si>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</si>
  <si>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</si>
  <si>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</si>
  <si>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</si>
  <si>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</si>
  <si>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平成27年度の将来負担比率と有形固定資産減価償却率は、類似団体と比較して、将来負担比率が低く、有形固定資産減価償却率が高くなっている。
平成28年度以降に、市役所本庁舎の耐震・長寿命化対策、ごみ処理施設と体育館の更新などを予定しており、将来負担比率の上昇と有形固定資産減価償却率の低下が見込まれる。
本指標の他団体比較や経年比較も参考に、過度な将来負担とならないよう留意しながら、長期的な視点をもって公共施設等の更新・統廃合・長寿命化などに取り組んでいく。</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</si>
  <si>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</si>
  <si>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</si>
  <si>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</si>
  <si>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</si>
  <si>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</si>
  <si>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</si>
  <si>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平成28年度の将来負担比率は17.3％となり、類似団体平均16.6％と比較して高い数値となった。これは主に、財源不足に対応するため基金の取り崩しが増加し、基金残高が減少したためである。
一方、実質公債費比率は、市債償還が進み公債費が減少したことなどから改善傾向が続いて▲1.1％となり、類似団体平均3.6％と比較しても低い水準になっている。
しかし、今後は公共施設等の老朽化対策により市債残高の増加が見込まれており、実質公債費比率の上昇も懸念される。
このため、本指標の他団体比較や経年比較も参考に、公債費負担が過大とならないよう留意しながら、公共施設等の総合的な管理に取り組んでいく。</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</si>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</sst>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0" fontId="27" fillId="0" borderId="41" xfId="34" applyFont="1" applyFill="1" applyBorder="1" applyAlignment="1" applyProtection="1">
      <alignment horizontal="left" vertical="top" wrapText="1"/>
      <protection locked="0"/>
    </xf>
    <xf numFmtId="0" fontId="27" fillId="0" borderId="12" xfId="34" applyFont="1" applyFill="1" applyBorder="1" applyAlignment="1" applyProtection="1">
      <alignment horizontal="left" vertical="top" wrapText="1"/>
      <protection locked="0"/>
    </xf>
    <xf numFmtId="0" fontId="27" fillId="0" borderId="46" xfId="34" applyFont="1" applyFill="1" applyBorder="1" applyAlignment="1" applyProtection="1">
      <alignment horizontal="left" vertical="top" wrapText="1"/>
      <protection locked="0"/>
    </xf>
    <xf numFmtId="0" fontId="27" fillId="0" borderId="60" xfId="34" applyFont="1" applyFill="1" applyBorder="1" applyAlignment="1" applyProtection="1">
      <alignment horizontal="left" vertical="top" wrapText="1"/>
      <protection locked="0"/>
    </xf>
    <xf numFmtId="0" fontId="27" fillId="0" borderId="0" xfId="34" applyFont="1" applyFill="1" applyBorder="1" applyAlignment="1" applyProtection="1">
      <alignment horizontal="left" vertical="top" wrapText="1"/>
      <protection locked="0"/>
    </xf>
    <xf numFmtId="0" fontId="27" fillId="0" borderId="38" xfId="34" applyFont="1" applyFill="1" applyBorder="1" applyAlignment="1" applyProtection="1">
      <alignment horizontal="left" vertical="top" wrapText="1"/>
      <protection locked="0"/>
    </xf>
    <xf numFmtId="0" fontId="27" fillId="0" borderId="37" xfId="34" applyFont="1" applyFill="1" applyBorder="1" applyAlignment="1" applyProtection="1">
      <alignment horizontal="left" vertical="top" wrapText="1"/>
      <protection locked="0"/>
    </xf>
    <xf numFmtId="0" fontId="27" fillId="0" borderId="49" xfId="34" applyFont="1" applyFill="1" applyBorder="1" applyAlignment="1" applyProtection="1">
      <alignment horizontal="left" vertical="top" wrapText="1"/>
      <protection locked="0"/>
    </xf>
    <xf numFmtId="0" fontId="27"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39425</c:v>
                </c:pt>
                <c:pt idx="1">
                  <c:v>43141</c:v>
                </c:pt>
                <c:pt idx="2">
                  <c:v>45117</c:v>
                </c:pt>
                <c:pt idx="3">
                  <c:v>43532</c:v>
                </c:pt>
                <c:pt idx="4">
                  <c:v>39893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31962</c:v>
                </c:pt>
                <c:pt idx="1">
                  <c:v>29563</c:v>
                </c:pt>
                <c:pt idx="2">
                  <c:v>30021</c:v>
                </c:pt>
                <c:pt idx="3">
                  <c:v>42731</c:v>
                </c:pt>
                <c:pt idx="4">
                  <c:v>46737</c:v>
                </c:pt>
              </c:numCache>
            </c:numRef>
          </c:val>
          <c:smooth val="0"/>
        </c:ser>
        <c:dLbls>
          <c:showLegendKey val="0"/>
          <c:showVal val="0"/>
          <c:showCatName val="0"/>
          <c:showSerName val="0"/>
          <c:showPercent val="0"/>
          <c:showBubbleSize val="0"/>
        </c:dLbls>
        <c:marker val="1"/>
        <c:smooth val="0"/>
        <c:axId val="129467136"/>
        <c:axId val="129469056"/>
      </c:lineChart>
      <c:catAx>
        <c:axId val="12946713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9469056"/>
        <c:crosses val="autoZero"/>
        <c:auto val="1"/>
        <c:lblAlgn val="ctr"/>
        <c:lblOffset val="100"/>
        <c:tickLblSkip val="1"/>
        <c:tickMarkSkip val="1"/>
        <c:noMultiLvlLbl val="0"/>
      </c:catAx>
      <c:valAx>
        <c:axId val="12946905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9467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6.37</c:v>
                </c:pt>
                <c:pt idx="1">
                  <c:v>5.58</c:v>
                </c:pt>
                <c:pt idx="2">
                  <c:v>6.6</c:v>
                </c:pt>
                <c:pt idx="3">
                  <c:v>8.6300000000000008</c:v>
                </c:pt>
                <c:pt idx="4">
                  <c:v>6.68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11.06</c:v>
                </c:pt>
                <c:pt idx="1">
                  <c:v>9.89</c:v>
                </c:pt>
                <c:pt idx="2">
                  <c:v>15.37</c:v>
                </c:pt>
                <c:pt idx="3">
                  <c:v>12.76</c:v>
                </c:pt>
                <c:pt idx="4">
                  <c:v>12.33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80078464"/>
        <c:axId val="180080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2.5499999999999998</c:v>
                </c:pt>
                <c:pt idx="1">
                  <c:v>-1.66</c:v>
                </c:pt>
                <c:pt idx="2">
                  <c:v>6.44</c:v>
                </c:pt>
                <c:pt idx="3">
                  <c:v>-7.0000000000000007E-2</c:v>
                </c:pt>
                <c:pt idx="4">
                  <c:v>-1.86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80078464"/>
        <c:axId val="180080640"/>
      </c:lineChart>
      <c:catAx>
        <c:axId val="180078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0080640"/>
        <c:crosses val="autoZero"/>
        <c:auto val="1"/>
        <c:lblAlgn val="ctr"/>
        <c:lblOffset val="100"/>
        <c:tickLblSkip val="1"/>
        <c:tickMarkSkip val="1"/>
        <c:noMultiLvlLbl val="0"/>
      </c:catAx>
      <c:valAx>
        <c:axId val="180080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078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0.05</c:v>
                </c:pt>
                <c:pt idx="2">
                  <c:v>#N/A</c:v>
                </c:pt>
                <c:pt idx="3">
                  <c:v>0.02</c:v>
                </c:pt>
                <c:pt idx="4">
                  <c:v>#N/A</c:v>
                </c:pt>
                <c:pt idx="5">
                  <c:v>0.27</c:v>
                </c:pt>
                <c:pt idx="6">
                  <c:v>#N/A</c:v>
                </c:pt>
                <c:pt idx="7">
                  <c:v>0.04</c:v>
                </c:pt>
                <c:pt idx="8">
                  <c:v>#N/A</c:v>
                </c:pt>
                <c:pt idx="9">
                  <c:v>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0.67</c:v>
                </c:pt>
                <c:pt idx="2">
                  <c:v>#N/A</c:v>
                </c:pt>
                <c:pt idx="3">
                  <c:v>0.34</c:v>
                </c:pt>
                <c:pt idx="4">
                  <c:v>#N/A</c:v>
                </c:pt>
                <c:pt idx="5">
                  <c:v>0.23</c:v>
                </c:pt>
                <c:pt idx="6">
                  <c:v>#N/A</c:v>
                </c:pt>
                <c:pt idx="7">
                  <c:v>0.3</c:v>
                </c:pt>
                <c:pt idx="8">
                  <c:v>#N/A</c:v>
                </c:pt>
                <c:pt idx="9">
                  <c:v>0.28999999999999998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0.71</c:v>
                </c:pt>
                <c:pt idx="2">
                  <c:v>#N/A</c:v>
                </c:pt>
                <c:pt idx="3">
                  <c:v>0.79</c:v>
                </c:pt>
                <c:pt idx="4">
                  <c:v>#N/A</c:v>
                </c:pt>
                <c:pt idx="5">
                  <c:v>0.74</c:v>
                </c:pt>
                <c:pt idx="6">
                  <c:v>#N/A</c:v>
                </c:pt>
                <c:pt idx="7">
                  <c:v>0.48</c:v>
                </c:pt>
                <c:pt idx="8">
                  <c:v>#N/A</c:v>
                </c:pt>
                <c:pt idx="9">
                  <c:v>0.42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0.21</c:v>
                </c:pt>
                <c:pt idx="2">
                  <c:v>#N/A</c:v>
                </c:pt>
                <c:pt idx="3">
                  <c:v>0.41</c:v>
                </c:pt>
                <c:pt idx="4">
                  <c:v>#N/A</c:v>
                </c:pt>
                <c:pt idx="5">
                  <c:v>1.01</c:v>
                </c:pt>
                <c:pt idx="6">
                  <c:v>#N/A</c:v>
                </c:pt>
                <c:pt idx="7">
                  <c:v>0.4</c:v>
                </c:pt>
                <c:pt idx="8">
                  <c:v>#N/A</c:v>
                </c:pt>
                <c:pt idx="9">
                  <c:v>0.61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0.06</c:v>
                </c:pt>
                <c:pt idx="2">
                  <c:v>#N/A</c:v>
                </c:pt>
                <c:pt idx="3">
                  <c:v>0.63</c:v>
                </c:pt>
                <c:pt idx="4">
                  <c:v>#N/A</c:v>
                </c:pt>
                <c:pt idx="5">
                  <c:v>0.06</c:v>
                </c:pt>
                <c:pt idx="6">
                  <c:v>#N/A</c:v>
                </c:pt>
                <c:pt idx="7">
                  <c:v>0.01</c:v>
                </c:pt>
                <c:pt idx="8">
                  <c:v>#N/A</c:v>
                </c:pt>
                <c:pt idx="9">
                  <c:v>0.61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市立病院事業会計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3.84</c:v>
                </c:pt>
                <c:pt idx="2">
                  <c:v>#N/A</c:v>
                </c:pt>
                <c:pt idx="3">
                  <c:v>4.1399999999999997</c:v>
                </c:pt>
                <c:pt idx="4">
                  <c:v>#N/A</c:v>
                </c:pt>
                <c:pt idx="5">
                  <c:v>3.3</c:v>
                </c:pt>
                <c:pt idx="6">
                  <c:v>#N/A</c:v>
                </c:pt>
                <c:pt idx="7">
                  <c:v>3.92</c:v>
                </c:pt>
                <c:pt idx="8">
                  <c:v>#N/A</c:v>
                </c:pt>
                <c:pt idx="9">
                  <c:v>3.77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6.15</c:v>
                </c:pt>
                <c:pt idx="2">
                  <c:v>#N/A</c:v>
                </c:pt>
                <c:pt idx="3">
                  <c:v>5.16</c:v>
                </c:pt>
                <c:pt idx="4">
                  <c:v>#N/A</c:v>
                </c:pt>
                <c:pt idx="5">
                  <c:v>5.58</c:v>
                </c:pt>
                <c:pt idx="6">
                  <c:v>#N/A</c:v>
                </c:pt>
                <c:pt idx="7">
                  <c:v>8.2200000000000006</c:v>
                </c:pt>
                <c:pt idx="8">
                  <c:v>#N/A</c:v>
                </c:pt>
                <c:pt idx="9">
                  <c:v>6.06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80451200"/>
        <c:axId val="180452736"/>
      </c:barChart>
      <c:catAx>
        <c:axId val="180451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0452736"/>
        <c:crosses val="autoZero"/>
        <c:auto val="1"/>
        <c:lblAlgn val="ctr"/>
        <c:lblOffset val="100"/>
        <c:tickLblSkip val="1"/>
        <c:tickMarkSkip val="1"/>
        <c:noMultiLvlLbl val="0"/>
      </c:catAx>
      <c:valAx>
        <c:axId val="180452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4512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5654</c:v>
                </c:pt>
                <c:pt idx="5">
                  <c:v>5697</c:v>
                </c:pt>
                <c:pt idx="8">
                  <c:v>5746</c:v>
                </c:pt>
                <c:pt idx="11">
                  <c:v>5384</c:v>
                </c:pt>
                <c:pt idx="14">
                  <c:v>5663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153</c:v>
                </c:pt>
                <c:pt idx="3">
                  <c:v>150</c:v>
                </c:pt>
                <c:pt idx="6">
                  <c:v>150</c:v>
                </c:pt>
                <c:pt idx="9">
                  <c:v>178</c:v>
                </c:pt>
                <c:pt idx="12">
                  <c:v>178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135</c:v>
                </c:pt>
                <c:pt idx="3">
                  <c:v>98</c:v>
                </c:pt>
                <c:pt idx="6">
                  <c:v>81</c:v>
                </c:pt>
                <c:pt idx="9">
                  <c:v>83</c:v>
                </c:pt>
                <c:pt idx="12">
                  <c:v>83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1958</c:v>
                </c:pt>
                <c:pt idx="3">
                  <c:v>1712</c:v>
                </c:pt>
                <c:pt idx="6">
                  <c:v>1780</c:v>
                </c:pt>
                <c:pt idx="9">
                  <c:v>1804</c:v>
                </c:pt>
                <c:pt idx="12">
                  <c:v>1779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3677</c:v>
                </c:pt>
                <c:pt idx="3">
                  <c:v>3714</c:v>
                </c:pt>
                <c:pt idx="6">
                  <c:v>3487</c:v>
                </c:pt>
                <c:pt idx="9">
                  <c:v>3094</c:v>
                </c:pt>
                <c:pt idx="12">
                  <c:v>3035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80323072"/>
        <c:axId val="1803249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269</c:v>
                </c:pt>
                <c:pt idx="2">
                  <c:v>#N/A</c:v>
                </c:pt>
                <c:pt idx="3">
                  <c:v>#N/A</c:v>
                </c:pt>
                <c:pt idx="4">
                  <c:v>-23</c:v>
                </c:pt>
                <c:pt idx="5">
                  <c:v>#N/A</c:v>
                </c:pt>
                <c:pt idx="6">
                  <c:v>#N/A</c:v>
                </c:pt>
                <c:pt idx="7">
                  <c:v>-248</c:v>
                </c:pt>
                <c:pt idx="8">
                  <c:v>#N/A</c:v>
                </c:pt>
                <c:pt idx="9">
                  <c:v>#N/A</c:v>
                </c:pt>
                <c:pt idx="10">
                  <c:v>-225</c:v>
                </c:pt>
                <c:pt idx="11">
                  <c:v>#N/A</c:v>
                </c:pt>
                <c:pt idx="12">
                  <c:v>#N/A</c:v>
                </c:pt>
                <c:pt idx="13">
                  <c:v>-588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80323072"/>
        <c:axId val="180324992"/>
      </c:lineChart>
      <c:catAx>
        <c:axId val="180323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0324992"/>
        <c:crosses val="autoZero"/>
        <c:auto val="1"/>
        <c:lblAlgn val="ctr"/>
        <c:lblOffset val="100"/>
        <c:tickLblSkip val="1"/>
        <c:tickMarkSkip val="1"/>
        <c:noMultiLvlLbl val="0"/>
      </c:catAx>
      <c:valAx>
        <c:axId val="180324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323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40103</c:v>
                </c:pt>
                <c:pt idx="5">
                  <c:v>40070</c:v>
                </c:pt>
                <c:pt idx="8">
                  <c:v>39333</c:v>
                </c:pt>
                <c:pt idx="11">
                  <c:v>37973</c:v>
                </c:pt>
                <c:pt idx="14">
                  <c:v>36273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19877</c:v>
                </c:pt>
                <c:pt idx="5">
                  <c:v>18442</c:v>
                </c:pt>
                <c:pt idx="8">
                  <c:v>18288</c:v>
                </c:pt>
                <c:pt idx="11">
                  <c:v>17869</c:v>
                </c:pt>
                <c:pt idx="14">
                  <c:v>16246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12312</c:v>
                </c:pt>
                <c:pt idx="5">
                  <c:v>12145</c:v>
                </c:pt>
                <c:pt idx="8">
                  <c:v>14200</c:v>
                </c:pt>
                <c:pt idx="11">
                  <c:v>14819</c:v>
                </c:pt>
                <c:pt idx="14">
                  <c:v>14427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596</c:v>
                </c:pt>
                <c:pt idx="3">
                  <c:v>523</c:v>
                </c:pt>
                <c:pt idx="6">
                  <c:v>457</c:v>
                </c:pt>
                <c:pt idx="9">
                  <c:v>313</c:v>
                </c:pt>
                <c:pt idx="12">
                  <c:v>266</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10121</c:v>
                </c:pt>
                <c:pt idx="3">
                  <c:v>9903</c:v>
                </c:pt>
                <c:pt idx="6">
                  <c:v>9175</c:v>
                </c:pt>
                <c:pt idx="9">
                  <c:v>8982</c:v>
                </c:pt>
                <c:pt idx="12">
                  <c:v>9072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590</c:v>
                </c:pt>
                <c:pt idx="3">
                  <c:v>511</c:v>
                </c:pt>
                <c:pt idx="6">
                  <c:v>425</c:v>
                </c:pt>
                <c:pt idx="9">
                  <c:v>330</c:v>
                </c:pt>
                <c:pt idx="12">
                  <c:v>244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23127</c:v>
                </c:pt>
                <c:pt idx="3">
                  <c:v>20772</c:v>
                </c:pt>
                <c:pt idx="6">
                  <c:v>19531</c:v>
                </c:pt>
                <c:pt idx="9">
                  <c:v>18238</c:v>
                </c:pt>
                <c:pt idx="12">
                  <c:v>17151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12695</c:v>
                </c:pt>
                <c:pt idx="3">
                  <c:v>11555</c:v>
                </c:pt>
                <c:pt idx="6">
                  <c:v>11812</c:v>
                </c:pt>
                <c:pt idx="9">
                  <c:v>11484</c:v>
                </c:pt>
                <c:pt idx="12">
                  <c:v>11152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35306</c:v>
                </c:pt>
                <c:pt idx="3">
                  <c:v>34365</c:v>
                </c:pt>
                <c:pt idx="6">
                  <c:v>33853</c:v>
                </c:pt>
                <c:pt idx="9">
                  <c:v>33806</c:v>
                </c:pt>
                <c:pt idx="12">
                  <c:v>34426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80932608"/>
        <c:axId val="180934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10142</c:v>
                </c:pt>
                <c:pt idx="2">
                  <c:v>#N/A</c:v>
                </c:pt>
                <c:pt idx="3">
                  <c:v>#N/A</c:v>
                </c:pt>
                <c:pt idx="4">
                  <c:v>6972</c:v>
                </c:pt>
                <c:pt idx="5">
                  <c:v>#N/A</c:v>
                </c:pt>
                <c:pt idx="6">
                  <c:v>#N/A</c:v>
                </c:pt>
                <c:pt idx="7">
                  <c:v>3432</c:v>
                </c:pt>
                <c:pt idx="8">
                  <c:v>#N/A</c:v>
                </c:pt>
                <c:pt idx="9">
                  <c:v>#N/A</c:v>
                </c:pt>
                <c:pt idx="10">
                  <c:v>2490</c:v>
                </c:pt>
                <c:pt idx="11">
                  <c:v>#N/A</c:v>
                </c:pt>
                <c:pt idx="12">
                  <c:v>#N/A</c:v>
                </c:pt>
                <c:pt idx="13">
                  <c:v>5366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80932608"/>
        <c:axId val="180934528"/>
      </c:lineChart>
      <c:catAx>
        <c:axId val="180932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0934528"/>
        <c:crosses val="autoZero"/>
        <c:auto val="1"/>
        <c:lblAlgn val="ctr"/>
        <c:lblOffset val="100"/>
        <c:tickLblSkip val="1"/>
        <c:tickMarkSkip val="1"/>
        <c:noMultiLvlLbl val="0"/>
      </c:catAx>
      <c:valAx>
        <c:axId val="180934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932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c:v>
                </c:pt>
              </c:numCache>
            </c:numRef>
          </c:xVal>
          <c:yVal>
            <c:numRef>
              <c:f>公会計指標分析・財政指標組合せ分析表!$K$51:$O$51</c:f>
              <c:numCache>
                <c:formatCode>#,##0.0;"▲ "#,##0.0</c:formatCode>
                <c:ptCount val="5"/>
                <c:pt idx="3">
                  <c:v>8.1999999999999993</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50.4</c:v>
                </c:pt>
              </c:numCache>
            </c:numRef>
          </c:xVal>
          <c:yVal>
            <c:numRef>
              <c:f>公会計指標分析・財政指標組合せ分析表!$K$55:$O$55</c:f>
              <c:numCache>
                <c:formatCode>#,##0.0;"▲ "#,##0.0</c:formatCode>
                <c:ptCount val="5"/>
                <c:pt idx="3">
                  <c:v>21.2</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1397120"/>
        <c:axId val="131399040"/>
      </c:scatterChart>
      <c:valAx>
        <c:axId val="131397120"/>
        <c:scaling>
          <c:orientation val="minMax"/>
          <c:max val="60.8"/>
          <c:min val="49.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399040"/>
        <c:crosses val="autoZero"/>
        <c:crossBetween val="midCat"/>
      </c:valAx>
      <c:valAx>
        <c:axId val="131399040"/>
        <c:scaling>
          <c:orientation val="minMax"/>
          <c:max val="2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397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1.1000000000000001</c:v>
                </c:pt>
                <c:pt idx="1">
                  <c:v>0.7</c:v>
                </c:pt>
                <c:pt idx="2">
                  <c:v>0</c:v>
                </c:pt>
                <c:pt idx="3">
                  <c:v>-0.5</c:v>
                </c:pt>
                <c:pt idx="4">
                  <c:v>-1.1000000000000001</c:v>
                </c:pt>
              </c:numCache>
            </c:numRef>
          </c:xVal>
          <c:yVal>
            <c:numRef>
              <c:f>公会計指標分析・財政指標組合せ分析表!$K$73:$O$73</c:f>
              <c:numCache>
                <c:formatCode>#,##0.0;"▲ "#,##0.0</c:formatCode>
                <c:ptCount val="5"/>
                <c:pt idx="0">
                  <c:v>35.200000000000003</c:v>
                </c:pt>
                <c:pt idx="1">
                  <c:v>23.7</c:v>
                </c:pt>
                <c:pt idx="2">
                  <c:v>11.8</c:v>
                </c:pt>
                <c:pt idx="3">
                  <c:v>8.1999999999999993</c:v>
                </c:pt>
                <c:pt idx="4">
                  <c:v>17.3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6.8</c:v>
                </c:pt>
                <c:pt idx="1">
                  <c:v>5.9</c:v>
                </c:pt>
                <c:pt idx="2">
                  <c:v>5.2</c:v>
                </c:pt>
                <c:pt idx="3">
                  <c:v>4.0999999999999996</c:v>
                </c:pt>
                <c:pt idx="4">
                  <c:v>3.6</c:v>
                </c:pt>
              </c:numCache>
            </c:numRef>
          </c:xVal>
          <c:yVal>
            <c:numRef>
              <c:f>公会計指標分析・財政指標組合せ分析表!$K$77:$O$77</c:f>
              <c:numCache>
                <c:formatCode>#,##0.0;"▲ "#,##0.0</c:formatCode>
                <c:ptCount val="5"/>
                <c:pt idx="0">
                  <c:v>42</c:v>
                </c:pt>
                <c:pt idx="1">
                  <c:v>32.6</c:v>
                </c:pt>
                <c:pt idx="2">
                  <c:v>30.5</c:v>
                </c:pt>
                <c:pt idx="3">
                  <c:v>21.2</c:v>
                </c:pt>
                <c:pt idx="4">
                  <c:v>16.600000000000001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1212800"/>
        <c:axId val="131214720"/>
      </c:scatterChart>
      <c:valAx>
        <c:axId val="131212800"/>
        <c:scaling>
          <c:orientation val="minMax"/>
          <c:max val="7.5"/>
          <c:min val="-1.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214720"/>
        <c:crosses val="autoZero"/>
        <c:crossBetween val="midCat"/>
      </c:valAx>
      <c:valAx>
        <c:axId val="131214720"/>
        <c:scaling>
          <c:orientation val="minMax"/>
          <c:max val="48"/>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2128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solidFill>
                <a:schemeClr val="dk1"/>
              </a:solidFill>
              <a:effectLst/>
              <a:latin typeface="+mn-lt"/>
              <a:ea typeface="+mn-ea"/>
              <a:cs typeface="+mn-cs"/>
            </a:rPr>
            <a:t>　</a:t>
          </a:r>
          <a:r>
            <a:rPr lang="ja-JP" altLang="en-US" sz="1400">
              <a:solidFill>
                <a:schemeClr val="dk1"/>
              </a:solidFill>
              <a:effectLst/>
              <a:latin typeface="ＭＳ ゴシック" pitchFamily="49" charset="-128"/>
              <a:ea typeface="ＭＳ ゴシック" pitchFamily="49" charset="-128"/>
              <a:cs typeface="+mn-cs"/>
            </a:rPr>
            <a:t>元利償還金等は主に一般会計及び区画整理事業特別会計の公債費が減少したことに伴い、対前年度比</a:t>
          </a:r>
          <a:r>
            <a:rPr lang="en-US" altLang="ja-JP" sz="1400">
              <a:solidFill>
                <a:schemeClr val="dk1"/>
              </a:solidFill>
              <a:effectLst/>
              <a:latin typeface="ＭＳ ゴシック" pitchFamily="49" charset="-128"/>
              <a:ea typeface="ＭＳ ゴシック" pitchFamily="49" charset="-128"/>
              <a:cs typeface="+mn-cs"/>
            </a:rPr>
            <a:t>1.6</a:t>
          </a:r>
          <a:r>
            <a:rPr lang="ja-JP" altLang="en-US" sz="1400">
              <a:solidFill>
                <a:schemeClr val="dk1"/>
              </a:solidFill>
              <a:effectLst/>
              <a:latin typeface="ＭＳ ゴシック" pitchFamily="49" charset="-128"/>
              <a:ea typeface="ＭＳ ゴシック" pitchFamily="49" charset="-128"/>
              <a:cs typeface="+mn-cs"/>
            </a:rPr>
            <a:t>％減となっている。</a:t>
          </a:r>
          <a:endParaRPr lang="en-US" altLang="ja-JP" sz="1400">
            <a:solidFill>
              <a:schemeClr val="dk1"/>
            </a:solidFill>
            <a:effectLst/>
            <a:latin typeface="ＭＳ ゴシック" pitchFamily="49" charset="-128"/>
            <a:ea typeface="ＭＳ ゴシック" pitchFamily="49" charset="-128"/>
            <a:cs typeface="+mn-cs"/>
          </a:endParaRPr>
        </a:p>
        <a:p>
          <a:r>
            <a:rPr lang="ja-JP" altLang="en-US" sz="1400">
              <a:solidFill>
                <a:schemeClr val="dk1"/>
              </a:solidFill>
              <a:effectLst/>
              <a:latin typeface="ＭＳ ゴシック" pitchFamily="49" charset="-128"/>
              <a:ea typeface="ＭＳ ゴシック" pitchFamily="49" charset="-128"/>
              <a:cs typeface="+mn-cs"/>
            </a:rPr>
            <a:t>　一方、算入公債費等は、都市計画税のうち公債費に充当された額の増などにより対前年度比</a:t>
          </a:r>
          <a:r>
            <a:rPr lang="en-US" altLang="ja-JP" sz="1400">
              <a:solidFill>
                <a:schemeClr val="dk1"/>
              </a:solidFill>
              <a:effectLst/>
              <a:latin typeface="ＭＳ ゴシック" pitchFamily="49" charset="-128"/>
              <a:ea typeface="ＭＳ ゴシック" pitchFamily="49" charset="-128"/>
              <a:cs typeface="+mn-cs"/>
            </a:rPr>
            <a:t>5.2</a:t>
          </a:r>
          <a:r>
            <a:rPr lang="ja-JP" altLang="en-US" sz="1400">
              <a:solidFill>
                <a:schemeClr val="dk1"/>
              </a:solidFill>
              <a:effectLst/>
              <a:latin typeface="ＭＳ ゴシック" pitchFamily="49" charset="-128"/>
              <a:ea typeface="ＭＳ ゴシック" pitchFamily="49" charset="-128"/>
              <a:cs typeface="+mn-cs"/>
            </a:rPr>
            <a:t>％増となっている。</a:t>
          </a:r>
          <a:endParaRPr lang="en-US" altLang="ja-JP" sz="1400">
            <a:solidFill>
              <a:schemeClr val="dk1"/>
            </a:solidFill>
            <a:effectLst/>
            <a:latin typeface="ＭＳ ゴシック" pitchFamily="49" charset="-128"/>
            <a:ea typeface="ＭＳ ゴシック" pitchFamily="49" charset="-128"/>
            <a:cs typeface="+mn-cs"/>
          </a:endParaRPr>
        </a:p>
        <a:p>
          <a:r>
            <a:rPr lang="ja-JP" altLang="en-US" sz="1400">
              <a:solidFill>
                <a:schemeClr val="dk1"/>
              </a:solidFill>
              <a:effectLst/>
              <a:latin typeface="ＭＳ ゴシック" pitchFamily="49" charset="-128"/>
              <a:ea typeface="ＭＳ ゴシック" pitchFamily="49" charset="-128"/>
              <a:cs typeface="+mn-cs"/>
            </a:rPr>
            <a:t>　そのため、実質公債費比率の分子については、</a:t>
          </a:r>
          <a:r>
            <a:rPr lang="en-US" altLang="ja-JP" sz="1400">
              <a:solidFill>
                <a:schemeClr val="dk1"/>
              </a:solidFill>
              <a:effectLst/>
              <a:latin typeface="ＭＳ ゴシック" pitchFamily="49" charset="-128"/>
              <a:ea typeface="ＭＳ ゴシック" pitchFamily="49" charset="-128"/>
              <a:cs typeface="+mn-cs"/>
            </a:rPr>
            <a:t>28</a:t>
          </a:r>
          <a:r>
            <a:rPr lang="ja-JP" altLang="en-US" sz="1400">
              <a:solidFill>
                <a:schemeClr val="dk1"/>
              </a:solidFill>
              <a:effectLst/>
              <a:latin typeface="ＭＳ ゴシック" pitchFamily="49" charset="-128"/>
              <a:ea typeface="ＭＳ ゴシック" pitchFamily="49" charset="-128"/>
              <a:cs typeface="+mn-cs"/>
            </a:rPr>
            <a:t>年度は対前年度比</a:t>
          </a:r>
          <a:r>
            <a:rPr lang="en-US" altLang="ja-JP" sz="1400">
              <a:solidFill>
                <a:schemeClr val="dk1"/>
              </a:solidFill>
              <a:effectLst/>
              <a:latin typeface="ＭＳ ゴシック" pitchFamily="49" charset="-128"/>
              <a:ea typeface="ＭＳ ゴシック" pitchFamily="49" charset="-128"/>
              <a:cs typeface="+mn-cs"/>
            </a:rPr>
            <a:t>161.3</a:t>
          </a:r>
          <a:r>
            <a:rPr lang="ja-JP" altLang="en-US" sz="1400">
              <a:solidFill>
                <a:schemeClr val="dk1"/>
              </a:solidFill>
              <a:effectLst/>
              <a:latin typeface="ＭＳ ゴシック" pitchFamily="49" charset="-128"/>
              <a:ea typeface="ＭＳ ゴシック" pitchFamily="49" charset="-128"/>
              <a:cs typeface="+mn-cs"/>
            </a:rPr>
            <a:t>％減となった。</a:t>
          </a:r>
          <a:endParaRPr lang="en-US" altLang="ja-JP" sz="1400">
            <a:solidFill>
              <a:schemeClr val="dk1"/>
            </a:solidFill>
            <a:effectLst/>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将来負担額については、主に下水道事業会計への繰出金のうち公債費に充当される額や地方債現在高の減少により、対前年度比</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一方、充当可能財源等については、充当可能基金の減などにより、対前年度比</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そのため、将来負担比率の分子について、</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年度は対前年度比</a:t>
          </a:r>
          <a:r>
            <a:rPr kumimoji="1" lang="en-US" altLang="ja-JP" sz="1400">
              <a:latin typeface="ＭＳ ゴシック" pitchFamily="49" charset="-128"/>
              <a:ea typeface="ＭＳ ゴシック" pitchFamily="49" charset="-128"/>
            </a:rPr>
            <a:t>115.5</a:t>
          </a:r>
          <a:r>
            <a:rPr kumimoji="1" lang="ja-JP" altLang="en-US" sz="1400">
              <a:latin typeface="ＭＳ ゴシック" pitchFamily="49" charset="-128"/>
              <a:ea typeface="ＭＳ ゴシック" pitchFamily="49" charset="-128"/>
            </a:rPr>
            <a:t>％増となっている。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183,589
180,784
27.55
68,796,815
66,281,575
2,304,870
34,485,847
34,426,017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17.3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平成</a:t>
          </a:r>
          <a:r>
            <a:rPr lang="en-US" altLang="ja-JP" sz="1300">
              <a:solidFill>
                <a:schemeClr val="dk1"/>
              </a:solidFill>
              <a:effectLst/>
              <a:latin typeface="+mn-lt"/>
              <a:ea typeface="+mn-ea"/>
              <a:cs typeface="+mn-cs"/>
            </a:rPr>
            <a:t>27</a:t>
          </a:r>
          <a:r>
            <a:rPr lang="ja-JP" altLang="ja-JP" sz="1300">
              <a:solidFill>
                <a:schemeClr val="dk1"/>
              </a:solidFill>
              <a:effectLst/>
              <a:latin typeface="+mn-lt"/>
              <a:ea typeface="+mn-ea"/>
              <a:cs typeface="+mn-cs"/>
            </a:rPr>
            <a:t>年度の有形固定資産減価償却率は</a:t>
          </a:r>
          <a:r>
            <a:rPr lang="en-US" altLang="ja-JP" sz="1300">
              <a:solidFill>
                <a:schemeClr val="dk1"/>
              </a:solidFill>
              <a:effectLst/>
              <a:latin typeface="+mn-lt"/>
              <a:ea typeface="+mn-ea"/>
              <a:cs typeface="+mn-cs"/>
            </a:rPr>
            <a:t>60.0</a:t>
          </a:r>
          <a:r>
            <a:rPr lang="ja-JP" altLang="ja-JP" sz="1300">
              <a:solidFill>
                <a:schemeClr val="dk1"/>
              </a:solidFill>
              <a:effectLst/>
              <a:latin typeface="+mn-lt"/>
              <a:ea typeface="+mn-ea"/>
              <a:cs typeface="+mn-cs"/>
            </a:rPr>
            <a:t>％となり、類似団体平均</a:t>
          </a:r>
          <a:r>
            <a:rPr lang="en-US" altLang="ja-JP" sz="1300">
              <a:solidFill>
                <a:schemeClr val="dk1"/>
              </a:solidFill>
              <a:effectLst/>
              <a:latin typeface="+mn-lt"/>
              <a:ea typeface="+mn-ea"/>
              <a:cs typeface="+mn-cs"/>
            </a:rPr>
            <a:t>50.4</a:t>
          </a:r>
          <a:r>
            <a:rPr lang="ja-JP" altLang="ja-JP" sz="1300">
              <a:solidFill>
                <a:schemeClr val="dk1"/>
              </a:solidFill>
              <a:effectLst/>
              <a:latin typeface="+mn-lt"/>
              <a:ea typeface="+mn-ea"/>
              <a:cs typeface="+mn-cs"/>
            </a:rPr>
            <a:t>％と比較して高い数値となっている。</a:t>
          </a:r>
          <a:endParaRPr lang="ja-JP" altLang="ja-JP" sz="1300">
            <a:effectLst/>
          </a:endParaRPr>
        </a:p>
        <a:p>
          <a:r>
            <a:rPr lang="ja-JP" altLang="ja-JP" sz="1300">
              <a:solidFill>
                <a:schemeClr val="dk1"/>
              </a:solidFill>
              <a:effectLst/>
              <a:latin typeface="+mn-lt"/>
              <a:ea typeface="+mn-ea"/>
              <a:cs typeface="+mn-cs"/>
            </a:rPr>
            <a:t>これは、主に一般廃棄物処理施設と庁舎の老朽化が要因と考えられる。</a:t>
          </a:r>
          <a:endParaRPr lang="ja-JP" altLang="ja-JP" sz="1300">
            <a:effectLst/>
          </a:endParaRPr>
        </a:p>
        <a:p>
          <a:r>
            <a:rPr lang="ja-JP" altLang="ja-JP" sz="1300">
              <a:solidFill>
                <a:schemeClr val="dk1"/>
              </a:solidFill>
              <a:effectLst/>
              <a:latin typeface="+mn-lt"/>
              <a:ea typeface="+mn-ea"/>
              <a:cs typeface="+mn-cs"/>
            </a:rPr>
            <a:t>これらの施設については、一部事務組合の設立による施設更新や長寿命化対策など、更新コストの軽減と平準化を図りながら、計画的な更新・改善の取り組みを進めている。</a:t>
          </a:r>
          <a:endParaRPr lang="ja-JP" altLang="ja-JP" sz="1300">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121412</xdr:rowOff>
    </xdr:from>
    <xdr:to>
      <xdr:col>3</xdr:col>
      <xdr:colOff>1170940</xdr:colOff>
      <xdr:row>33</xdr:row>
      <xdr:rowOff>90170</xdr:rowOff>
    </xdr:to>
    <xdr:cxnSp macro="">
      <xdr:nvCxnSpPr>
        <xdr:cNvPr id="62" name="直線コネクタ 61"/>
        <xdr:cNvCxnSpPr/>
      </xdr:nvCxnSpPr>
      <xdr:spPr>
        <a:xfrm flipV="1">
          <a:off x="4760595" y="5531612"/>
          <a:ext cx="1270" cy="997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93997</xdr:rowOff>
    </xdr:from>
    <xdr:ext cx="405111" cy="259045"/>
    <xdr:sp macro="" textlink="">
      <xdr:nvSpPr>
        <xdr:cNvPr id="63"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3</xdr:col>
      <xdr:colOff>1082675</xdr:colOff>
      <xdr:row>33</xdr:row>
      <xdr:rowOff>90170</xdr:rowOff>
    </xdr:from>
    <xdr:to>
      <xdr:col>3</xdr:col>
      <xdr:colOff>1260475</xdr:colOff>
      <xdr:row>33</xdr:row>
      <xdr:rowOff>90170</xdr:rowOff>
    </xdr:to>
    <xdr:cxnSp macro="">
      <xdr:nvCxnSpPr>
        <xdr:cNvPr id="64" name="直線コネクタ 63"/>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68089</xdr:rowOff>
    </xdr:from>
    <xdr:ext cx="405111" cy="259045"/>
    <xdr:sp macro="" textlink="">
      <xdr:nvSpPr>
        <xdr:cNvPr id="65" name="有形固定資産減価償却率最大値テキスト"/>
        <xdr:cNvSpPr txBox="1"/>
      </xdr:nvSpPr>
      <xdr:spPr>
        <a:xfrm>
          <a:off x="4813300" y="530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3</xdr:col>
      <xdr:colOff>1082675</xdr:colOff>
      <xdr:row>27</xdr:row>
      <xdr:rowOff>121412</xdr:rowOff>
    </xdr:from>
    <xdr:to>
      <xdr:col>3</xdr:col>
      <xdr:colOff>1260475</xdr:colOff>
      <xdr:row>27</xdr:row>
      <xdr:rowOff>121412</xdr:rowOff>
    </xdr:to>
    <xdr:cxnSp macro="">
      <xdr:nvCxnSpPr>
        <xdr:cNvPr id="66" name="直線コネクタ 65"/>
        <xdr:cNvCxnSpPr/>
      </xdr:nvCxnSpPr>
      <xdr:spPr>
        <a:xfrm>
          <a:off x="4673600" y="553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22623</xdr:rowOff>
    </xdr:from>
    <xdr:ext cx="405111" cy="259045"/>
    <xdr:sp macro="" textlink="">
      <xdr:nvSpPr>
        <xdr:cNvPr id="67" name="有形固定資産減価償却率平均値テキスト"/>
        <xdr:cNvSpPr txBox="1"/>
      </xdr:nvSpPr>
      <xdr:spPr>
        <a:xfrm>
          <a:off x="4813300" y="5947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44196</xdr:rowOff>
    </xdr:from>
    <xdr:to>
      <xdr:col>3</xdr:col>
      <xdr:colOff>1222375</xdr:colOff>
      <xdr:row>30</xdr:row>
      <xdr:rowOff>145796</xdr:rowOff>
    </xdr:to>
    <xdr:sp macro="" textlink="">
      <xdr:nvSpPr>
        <xdr:cNvPr id="68" name="フローチャート : 判断 67"/>
        <xdr:cNvSpPr/>
      </xdr:nvSpPr>
      <xdr:spPr>
        <a:xfrm>
          <a:off x="4711700" y="5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84328</xdr:rowOff>
    </xdr:from>
    <xdr:to>
      <xdr:col>3</xdr:col>
      <xdr:colOff>511175</xdr:colOff>
      <xdr:row>32</xdr:row>
      <xdr:rowOff>14478</xdr:rowOff>
    </xdr:to>
    <xdr:sp macro="" textlink="">
      <xdr:nvSpPr>
        <xdr:cNvPr id="69" name="フローチャート : 判断 68"/>
        <xdr:cNvSpPr/>
      </xdr:nvSpPr>
      <xdr:spPr>
        <a:xfrm>
          <a:off x="4000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12700</xdr:rowOff>
    </xdr:from>
    <xdr:to>
      <xdr:col>3</xdr:col>
      <xdr:colOff>511175</xdr:colOff>
      <xdr:row>29</xdr:row>
      <xdr:rowOff>114300</xdr:rowOff>
    </xdr:to>
    <xdr:sp macro="" textlink="">
      <xdr:nvSpPr>
        <xdr:cNvPr id="75" name="円/楕円 74"/>
        <xdr:cNvSpPr/>
      </xdr:nvSpPr>
      <xdr:spPr>
        <a:xfrm>
          <a:off x="4000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32</xdr:row>
      <xdr:rowOff>5605</xdr:rowOff>
    </xdr:from>
    <xdr:ext cx="405111" cy="259045"/>
    <xdr:sp macro="" textlink="">
      <xdr:nvSpPr>
        <xdr:cNvPr id="76" name="n_1aveValue有形固定資産減価償却率"/>
        <xdr:cNvSpPr txBox="1"/>
      </xdr:nvSpPr>
      <xdr:spPr>
        <a:xfrm>
          <a:off x="3836043" y="62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130827</xdr:rowOff>
    </xdr:from>
    <xdr:ext cx="405111" cy="259045"/>
    <xdr:sp macro="" textlink="">
      <xdr:nvSpPr>
        <xdr:cNvPr id="77" name="n_1mainValue有形固定資産減価償却率"/>
        <xdr:cNvSpPr txBox="1"/>
      </xdr:nvSpPr>
      <xdr:spPr>
        <a:xfrm>
          <a:off x="3836043"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183,589
180,784
27.55
68,796,815
66,281,575
2,304,870
34,485,847
34,426,017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17.3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131064</xdr:rowOff>
    </xdr:from>
    <xdr:to>
      <xdr:col>6</xdr:col>
      <xdr:colOff>510540</xdr:colOff>
      <xdr:row>42</xdr:row>
      <xdr:rowOff>35052</xdr:rowOff>
    </xdr:to>
    <xdr:cxnSp macro="">
      <xdr:nvCxnSpPr>
        <xdr:cNvPr id="55" name="直線コネクタ 54"/>
        <xdr:cNvCxnSpPr/>
      </xdr:nvCxnSpPr>
      <xdr:spPr>
        <a:xfrm flipV="1">
          <a:off x="4634865" y="596036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38879</xdr:rowOff>
    </xdr:from>
    <xdr:ext cx="405111" cy="259045"/>
    <xdr:sp macro="" textlink="">
      <xdr:nvSpPr>
        <xdr:cNvPr id="56" name="【道路】&#10;有形固定資産減価償却率最小値テキスト"/>
        <xdr:cNvSpPr txBox="1"/>
      </xdr:nvSpPr>
      <xdr:spPr>
        <a:xfrm>
          <a:off x="4724400" y="723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6</xdr:col>
      <xdr:colOff>422275</xdr:colOff>
      <xdr:row>42</xdr:row>
      <xdr:rowOff>35052</xdr:rowOff>
    </xdr:from>
    <xdr:to>
      <xdr:col>6</xdr:col>
      <xdr:colOff>600075</xdr:colOff>
      <xdr:row>42</xdr:row>
      <xdr:rowOff>35052</xdr:rowOff>
    </xdr:to>
    <xdr:cxnSp macro="">
      <xdr:nvCxnSpPr>
        <xdr:cNvPr id="57" name="直線コネクタ 56"/>
        <xdr:cNvCxnSpPr/>
      </xdr:nvCxnSpPr>
      <xdr:spPr>
        <a:xfrm>
          <a:off x="4546600" y="723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77741</xdr:rowOff>
    </xdr:from>
    <xdr:ext cx="405111" cy="259045"/>
    <xdr:sp macro="" textlink="">
      <xdr:nvSpPr>
        <xdr:cNvPr id="58" name="【道路】&#10;有形固定資産減価償却率最大値テキスト"/>
        <xdr:cNvSpPr txBox="1"/>
      </xdr:nvSpPr>
      <xdr:spPr>
        <a:xfrm>
          <a:off x="4724400" y="57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131064</xdr:rowOff>
    </xdr:from>
    <xdr:to>
      <xdr:col>6</xdr:col>
      <xdr:colOff>600075</xdr:colOff>
      <xdr:row>34</xdr:row>
      <xdr:rowOff>131064</xdr:rowOff>
    </xdr:to>
    <xdr:cxnSp macro="">
      <xdr:nvCxnSpPr>
        <xdr:cNvPr id="59" name="直線コネクタ 58"/>
        <xdr:cNvCxnSpPr/>
      </xdr:nvCxnSpPr>
      <xdr:spPr>
        <a:xfrm>
          <a:off x="4546600" y="596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79265</xdr:rowOff>
    </xdr:from>
    <xdr:ext cx="405111" cy="259045"/>
    <xdr:sp macro="" textlink="">
      <xdr:nvSpPr>
        <xdr:cNvPr id="60" name="【道路】&#10;有形固定資産減価償却率平均値テキスト"/>
        <xdr:cNvSpPr txBox="1"/>
      </xdr:nvSpPr>
      <xdr:spPr>
        <a:xfrm>
          <a:off x="4724400" y="6765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100838</xdr:rowOff>
    </xdr:from>
    <xdr:to>
      <xdr:col>6</xdr:col>
      <xdr:colOff>561975</xdr:colOff>
      <xdr:row>40</xdr:row>
      <xdr:rowOff>30988</xdr:rowOff>
    </xdr:to>
    <xdr:sp macro="" textlink="">
      <xdr:nvSpPr>
        <xdr:cNvPr id="61" name="フローチャート : 判断 60"/>
        <xdr:cNvSpPr/>
      </xdr:nvSpPr>
      <xdr:spPr>
        <a:xfrm>
          <a:off x="4584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41</xdr:row>
      <xdr:rowOff>96266</xdr:rowOff>
    </xdr:from>
    <xdr:to>
      <xdr:col>5</xdr:col>
      <xdr:colOff>409575</xdr:colOff>
      <xdr:row>42</xdr:row>
      <xdr:rowOff>26416</xdr:rowOff>
    </xdr:to>
    <xdr:sp macro="" textlink="">
      <xdr:nvSpPr>
        <xdr:cNvPr id="62" name="フローチャート : 判断 61"/>
        <xdr:cNvSpPr/>
      </xdr:nvSpPr>
      <xdr:spPr>
        <a:xfrm>
          <a:off x="3746500" y="712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23114</xdr:rowOff>
    </xdr:from>
    <xdr:to>
      <xdr:col>5</xdr:col>
      <xdr:colOff>409575</xdr:colOff>
      <xdr:row>41</xdr:row>
      <xdr:rowOff>124714</xdr:rowOff>
    </xdr:to>
    <xdr:sp macro="" textlink="">
      <xdr:nvSpPr>
        <xdr:cNvPr id="68" name="円/楕円 67"/>
        <xdr:cNvSpPr/>
      </xdr:nvSpPr>
      <xdr:spPr>
        <a:xfrm>
          <a:off x="3746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42</xdr:row>
      <xdr:rowOff>17543</xdr:rowOff>
    </xdr:from>
    <xdr:ext cx="405111" cy="259045"/>
    <xdr:sp macro="" textlink="">
      <xdr:nvSpPr>
        <xdr:cNvPr id="69" name="n_1aveValue【道路】&#10;有形固定資産減価償却率"/>
        <xdr:cNvSpPr txBox="1"/>
      </xdr:nvSpPr>
      <xdr:spPr>
        <a:xfrm>
          <a:off x="3582043" y="7218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141241</xdr:rowOff>
    </xdr:from>
    <xdr:ext cx="405111" cy="259045"/>
    <xdr:sp macro="" textlink="">
      <xdr:nvSpPr>
        <xdr:cNvPr id="70" name="n_1mainValue【道路】&#10;有形固定資産減価償却率"/>
        <xdr:cNvSpPr txBox="1"/>
      </xdr:nvSpPr>
      <xdr:spPr>
        <a:xfrm>
          <a:off x="3582043" y="6827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6" name="テキスト ボックス 8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8" name="テキスト ボックス 8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0" name="テキスト ボックス 8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36</xdr:row>
      <xdr:rowOff>71818</xdr:rowOff>
    </xdr:from>
    <xdr:to>
      <xdr:col>15</xdr:col>
      <xdr:colOff>180340</xdr:colOff>
      <xdr:row>40</xdr:row>
      <xdr:rowOff>109919</xdr:rowOff>
    </xdr:to>
    <xdr:cxnSp macro="">
      <xdr:nvCxnSpPr>
        <xdr:cNvPr id="94" name="直線コネクタ 93"/>
        <xdr:cNvCxnSpPr/>
      </xdr:nvCxnSpPr>
      <xdr:spPr>
        <a:xfrm flipV="1">
          <a:off x="10476865" y="6244018"/>
          <a:ext cx="0" cy="72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113746</xdr:rowOff>
    </xdr:from>
    <xdr:ext cx="469744" cy="259045"/>
    <xdr:sp macro="" textlink="">
      <xdr:nvSpPr>
        <xdr:cNvPr id="95" name="【道路】&#10;一人当たり延長最小値テキスト"/>
        <xdr:cNvSpPr txBox="1"/>
      </xdr:nvSpPr>
      <xdr:spPr>
        <a:xfrm>
          <a:off x="10566400" y="697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a:t>
          </a:r>
          <a:endParaRPr kumimoji="1" lang="ja-JP" altLang="en-US" sz="1000" b="1">
            <a:latin typeface="ＭＳ Ｐゴシック"/>
          </a:endParaRPr>
        </a:p>
      </xdr:txBody>
    </xdr:sp>
    <xdr:clientData/>
  </xdr:oneCellAnchor>
  <xdr:twoCellAnchor>
    <xdr:from>
      <xdr:col>15</xdr:col>
      <xdr:colOff>92075</xdr:colOff>
      <xdr:row>40</xdr:row>
      <xdr:rowOff>109919</xdr:rowOff>
    </xdr:from>
    <xdr:to>
      <xdr:col>15</xdr:col>
      <xdr:colOff>269875</xdr:colOff>
      <xdr:row>40</xdr:row>
      <xdr:rowOff>109919</xdr:rowOff>
    </xdr:to>
    <xdr:cxnSp macro="">
      <xdr:nvCxnSpPr>
        <xdr:cNvPr id="96" name="直線コネクタ 95"/>
        <xdr:cNvCxnSpPr/>
      </xdr:nvCxnSpPr>
      <xdr:spPr>
        <a:xfrm>
          <a:off x="10388600" y="696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18495</xdr:rowOff>
    </xdr:from>
    <xdr:ext cx="469744" cy="259045"/>
    <xdr:sp macro="" textlink="">
      <xdr:nvSpPr>
        <xdr:cNvPr id="97" name="【道路】&#10;一人当たり延長最大値テキスト"/>
        <xdr:cNvSpPr txBox="1"/>
      </xdr:nvSpPr>
      <xdr:spPr>
        <a:xfrm>
          <a:off x="10566400" y="601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36</xdr:row>
      <xdr:rowOff>71818</xdr:rowOff>
    </xdr:from>
    <xdr:to>
      <xdr:col>15</xdr:col>
      <xdr:colOff>269875</xdr:colOff>
      <xdr:row>36</xdr:row>
      <xdr:rowOff>71818</xdr:rowOff>
    </xdr:to>
    <xdr:cxnSp macro="">
      <xdr:nvCxnSpPr>
        <xdr:cNvPr id="98" name="直線コネクタ 97"/>
        <xdr:cNvCxnSpPr/>
      </xdr:nvCxnSpPr>
      <xdr:spPr>
        <a:xfrm>
          <a:off x="10388600" y="624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109364</xdr:rowOff>
    </xdr:from>
    <xdr:ext cx="469744" cy="259045"/>
    <xdr:sp macro="" textlink="">
      <xdr:nvSpPr>
        <xdr:cNvPr id="99" name="【道路】&#10;一人当たり延長平均値テキスト"/>
        <xdr:cNvSpPr txBox="1"/>
      </xdr:nvSpPr>
      <xdr:spPr>
        <a:xfrm>
          <a:off x="10566400" y="662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130937</xdr:rowOff>
    </xdr:from>
    <xdr:to>
      <xdr:col>15</xdr:col>
      <xdr:colOff>231775</xdr:colOff>
      <xdr:row>39</xdr:row>
      <xdr:rowOff>61087</xdr:rowOff>
    </xdr:to>
    <xdr:sp macro="" textlink="">
      <xdr:nvSpPr>
        <xdr:cNvPr id="100" name="フローチャート : 判断 99"/>
        <xdr:cNvSpPr/>
      </xdr:nvSpPr>
      <xdr:spPr>
        <a:xfrm>
          <a:off x="10426700" y="664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32</xdr:row>
      <xdr:rowOff>129794</xdr:rowOff>
    </xdr:from>
    <xdr:to>
      <xdr:col>14</xdr:col>
      <xdr:colOff>79375</xdr:colOff>
      <xdr:row>33</xdr:row>
      <xdr:rowOff>59944</xdr:rowOff>
    </xdr:to>
    <xdr:sp macro="" textlink="">
      <xdr:nvSpPr>
        <xdr:cNvPr id="101" name="フローチャート : 判断 100"/>
        <xdr:cNvSpPr/>
      </xdr:nvSpPr>
      <xdr:spPr>
        <a:xfrm>
          <a:off x="9588500" y="561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36449</xdr:rowOff>
    </xdr:from>
    <xdr:to>
      <xdr:col>14</xdr:col>
      <xdr:colOff>79375</xdr:colOff>
      <xdr:row>39</xdr:row>
      <xdr:rowOff>138049</xdr:rowOff>
    </xdr:to>
    <xdr:sp macro="" textlink="">
      <xdr:nvSpPr>
        <xdr:cNvPr id="107" name="円/楕円 106"/>
        <xdr:cNvSpPr/>
      </xdr:nvSpPr>
      <xdr:spPr>
        <a:xfrm>
          <a:off x="9588500" y="67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31</xdr:row>
      <xdr:rowOff>76471</xdr:rowOff>
    </xdr:from>
    <xdr:ext cx="469744" cy="259045"/>
    <xdr:sp macro="" textlink="">
      <xdr:nvSpPr>
        <xdr:cNvPr id="108" name="n_1aveValue【道路】&#10;一人当たり延長"/>
        <xdr:cNvSpPr txBox="1"/>
      </xdr:nvSpPr>
      <xdr:spPr>
        <a:xfrm>
          <a:off x="9391727" y="53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a:t>
          </a:r>
          <a:endParaRPr kumimoji="1" lang="ja-JP" altLang="en-US" sz="1000" b="1">
            <a:solidFill>
              <a:srgbClr val="000080"/>
            </a:solidFill>
            <a:latin typeface="ＭＳ Ｐゴシック"/>
          </a:endParaRPr>
        </a:p>
      </xdr:txBody>
    </xdr:sp>
    <xdr:clientData/>
  </xdr:oneCellAnchor>
  <xdr:oneCellAnchor>
    <xdr:from>
      <xdr:col>13</xdr:col>
      <xdr:colOff>466802</xdr:colOff>
      <xdr:row>39</xdr:row>
      <xdr:rowOff>129176</xdr:rowOff>
    </xdr:from>
    <xdr:ext cx="469744" cy="259045"/>
    <xdr:sp macro="" textlink="">
      <xdr:nvSpPr>
        <xdr:cNvPr id="109" name="n_1mainValue【道路】&#10;一人当たり延長"/>
        <xdr:cNvSpPr txBox="1"/>
      </xdr:nvSpPr>
      <xdr:spPr>
        <a:xfrm>
          <a:off x="9391727" y="681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1" name="直線コネクタ 120"/>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22" name="テキスト ボックス 121"/>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3" name="直線コネクタ 12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4" name="テキスト ボックス 12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25" name="直線コネクタ 124"/>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26" name="テキスト ボックス 125"/>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131445</xdr:rowOff>
    </xdr:from>
    <xdr:to>
      <xdr:col>6</xdr:col>
      <xdr:colOff>510540</xdr:colOff>
      <xdr:row>63</xdr:row>
      <xdr:rowOff>131445</xdr:rowOff>
    </xdr:to>
    <xdr:cxnSp macro="">
      <xdr:nvCxnSpPr>
        <xdr:cNvPr id="130" name="直線コネクタ 129"/>
        <xdr:cNvCxnSpPr/>
      </xdr:nvCxnSpPr>
      <xdr:spPr>
        <a:xfrm flipV="1">
          <a:off x="4634865" y="973264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135272</xdr:rowOff>
    </xdr:from>
    <xdr:ext cx="405111" cy="259045"/>
    <xdr:sp macro="" textlink="">
      <xdr:nvSpPr>
        <xdr:cNvPr id="131" name="【橋りょう・トンネル】&#10;有形固定資産減価償却率最小値テキスト"/>
        <xdr:cNvSpPr txBox="1"/>
      </xdr:nvSpPr>
      <xdr:spPr>
        <a:xfrm>
          <a:off x="47244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6</xdr:col>
      <xdr:colOff>422275</xdr:colOff>
      <xdr:row>63</xdr:row>
      <xdr:rowOff>131445</xdr:rowOff>
    </xdr:from>
    <xdr:to>
      <xdr:col>6</xdr:col>
      <xdr:colOff>600075</xdr:colOff>
      <xdr:row>63</xdr:row>
      <xdr:rowOff>131445</xdr:rowOff>
    </xdr:to>
    <xdr:cxnSp macro="">
      <xdr:nvCxnSpPr>
        <xdr:cNvPr id="132" name="直線コネクタ 131"/>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78122</xdr:rowOff>
    </xdr:from>
    <xdr:ext cx="405111" cy="259045"/>
    <xdr:sp macro="" textlink="">
      <xdr:nvSpPr>
        <xdr:cNvPr id="133" name="【橋りょう・トンネル】&#10;有形固定資産減価償却率最大値テキスト"/>
        <xdr:cNvSpPr txBox="1"/>
      </xdr:nvSpPr>
      <xdr:spPr>
        <a:xfrm>
          <a:off x="4724400" y="950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6</xdr:col>
      <xdr:colOff>422275</xdr:colOff>
      <xdr:row>56</xdr:row>
      <xdr:rowOff>131445</xdr:rowOff>
    </xdr:from>
    <xdr:to>
      <xdr:col>6</xdr:col>
      <xdr:colOff>600075</xdr:colOff>
      <xdr:row>56</xdr:row>
      <xdr:rowOff>131445</xdr:rowOff>
    </xdr:to>
    <xdr:cxnSp macro="">
      <xdr:nvCxnSpPr>
        <xdr:cNvPr id="134" name="直線コネクタ 133"/>
        <xdr:cNvCxnSpPr/>
      </xdr:nvCxnSpPr>
      <xdr:spPr>
        <a:xfrm>
          <a:off x="4546600" y="973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30497</xdr:rowOff>
    </xdr:from>
    <xdr:ext cx="405111" cy="259045"/>
    <xdr:sp macro="" textlink="">
      <xdr:nvSpPr>
        <xdr:cNvPr id="135" name="【橋りょう・トンネル】&#10;有形固定資産減価償却率平均値テキスト"/>
        <xdr:cNvSpPr txBox="1"/>
      </xdr:nvSpPr>
      <xdr:spPr>
        <a:xfrm>
          <a:off x="47244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52070</xdr:rowOff>
    </xdr:from>
    <xdr:to>
      <xdr:col>6</xdr:col>
      <xdr:colOff>561975</xdr:colOff>
      <xdr:row>59</xdr:row>
      <xdr:rowOff>153670</xdr:rowOff>
    </xdr:to>
    <xdr:sp macro="" textlink="">
      <xdr:nvSpPr>
        <xdr:cNvPr id="136" name="フローチャート : 判断 135"/>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86360</xdr:rowOff>
    </xdr:from>
    <xdr:to>
      <xdr:col>5</xdr:col>
      <xdr:colOff>409575</xdr:colOff>
      <xdr:row>61</xdr:row>
      <xdr:rowOff>16510</xdr:rowOff>
    </xdr:to>
    <xdr:sp macro="" textlink="">
      <xdr:nvSpPr>
        <xdr:cNvPr id="137" name="フローチャート : 判断 136"/>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137795</xdr:rowOff>
    </xdr:from>
    <xdr:to>
      <xdr:col>5</xdr:col>
      <xdr:colOff>409575</xdr:colOff>
      <xdr:row>59</xdr:row>
      <xdr:rowOff>67945</xdr:rowOff>
    </xdr:to>
    <xdr:sp macro="" textlink="">
      <xdr:nvSpPr>
        <xdr:cNvPr id="143" name="円/楕円 142"/>
        <xdr:cNvSpPr/>
      </xdr:nvSpPr>
      <xdr:spPr>
        <a:xfrm>
          <a:off x="3746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7637</xdr:rowOff>
    </xdr:from>
    <xdr:ext cx="405111" cy="259045"/>
    <xdr:sp macro="" textlink="">
      <xdr:nvSpPr>
        <xdr:cNvPr id="144" name="n_1aveValue【橋りょう・トンネル】&#10;有形固定資産減価償却率"/>
        <xdr:cNvSpPr txBox="1"/>
      </xdr:nvSpPr>
      <xdr:spPr>
        <a:xfrm>
          <a:off x="3582043"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84472</xdr:rowOff>
    </xdr:from>
    <xdr:ext cx="405111" cy="259045"/>
    <xdr:sp macro="" textlink="">
      <xdr:nvSpPr>
        <xdr:cNvPr id="145" name="n_1mainValue【橋りょう・トンネル】&#10;有形固定資産減価償却率"/>
        <xdr:cNvSpPr txBox="1"/>
      </xdr:nvSpPr>
      <xdr:spPr>
        <a:xfrm>
          <a:off x="3582043"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42,846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59" name="テキスト ボックス 158"/>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7" name="テキスト ボックス 16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76040</xdr:rowOff>
    </xdr:from>
    <xdr:to>
      <xdr:col>15</xdr:col>
      <xdr:colOff>180340</xdr:colOff>
      <xdr:row>63</xdr:row>
      <xdr:rowOff>107038</xdr:rowOff>
    </xdr:to>
    <xdr:cxnSp macro="">
      <xdr:nvCxnSpPr>
        <xdr:cNvPr id="169" name="直線コネクタ 168"/>
        <xdr:cNvCxnSpPr/>
      </xdr:nvCxnSpPr>
      <xdr:spPr>
        <a:xfrm flipV="1">
          <a:off x="10476865" y="9505790"/>
          <a:ext cx="0" cy="1402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110865</xdr:rowOff>
    </xdr:from>
    <xdr:ext cx="534377" cy="259045"/>
    <xdr:sp macro="" textlink="">
      <xdr:nvSpPr>
        <xdr:cNvPr id="170" name="【橋りょう・トンネル】&#10;一人当たり有形固定資産（償却資産）額最小値テキスト"/>
        <xdr:cNvSpPr txBox="1"/>
      </xdr:nvSpPr>
      <xdr:spPr>
        <a:xfrm>
          <a:off x="10566400" y="109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18,453</a:t>
          </a:r>
          <a:endParaRPr kumimoji="1" lang="ja-JP" altLang="en-US" sz="1000" b="1">
            <a:latin typeface="ＭＳ Ｐゴシック"/>
          </a:endParaRPr>
        </a:p>
      </xdr:txBody>
    </xdr:sp>
    <xdr:clientData/>
  </xdr:oneCellAnchor>
  <xdr:twoCellAnchor>
    <xdr:from>
      <xdr:col>15</xdr:col>
      <xdr:colOff>92075</xdr:colOff>
      <xdr:row>63</xdr:row>
      <xdr:rowOff>107038</xdr:rowOff>
    </xdr:from>
    <xdr:to>
      <xdr:col>15</xdr:col>
      <xdr:colOff>269875</xdr:colOff>
      <xdr:row>63</xdr:row>
      <xdr:rowOff>107038</xdr:rowOff>
    </xdr:to>
    <xdr:cxnSp macro="">
      <xdr:nvCxnSpPr>
        <xdr:cNvPr id="171" name="直線コネクタ 170"/>
        <xdr:cNvCxnSpPr/>
      </xdr:nvCxnSpPr>
      <xdr:spPr>
        <a:xfrm>
          <a:off x="10388600" y="1090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22717</xdr:rowOff>
    </xdr:from>
    <xdr:ext cx="599010" cy="259045"/>
    <xdr:sp macro="" textlink="">
      <xdr:nvSpPr>
        <xdr:cNvPr id="172" name="【橋りょう・トンネル】&#10;一人当たり有形固定資産（償却資産）額最大値テキスト"/>
        <xdr:cNvSpPr txBox="1"/>
      </xdr:nvSpPr>
      <xdr:spPr>
        <a:xfrm>
          <a:off x="10566400" y="928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202,521</a:t>
          </a:r>
          <a:endParaRPr kumimoji="1" lang="ja-JP" altLang="en-US" sz="1000" b="1">
            <a:latin typeface="ＭＳ Ｐゴシック"/>
          </a:endParaRPr>
        </a:p>
      </xdr:txBody>
    </xdr:sp>
    <xdr:clientData/>
  </xdr:oneCellAnchor>
  <xdr:twoCellAnchor>
    <xdr:from>
      <xdr:col>15</xdr:col>
      <xdr:colOff>92075</xdr:colOff>
      <xdr:row>55</xdr:row>
      <xdr:rowOff>76040</xdr:rowOff>
    </xdr:from>
    <xdr:to>
      <xdr:col>15</xdr:col>
      <xdr:colOff>269875</xdr:colOff>
      <xdr:row>55</xdr:row>
      <xdr:rowOff>76040</xdr:rowOff>
    </xdr:to>
    <xdr:cxnSp macro="">
      <xdr:nvCxnSpPr>
        <xdr:cNvPr id="173" name="直線コネクタ 172"/>
        <xdr:cNvCxnSpPr/>
      </xdr:nvCxnSpPr>
      <xdr:spPr>
        <a:xfrm>
          <a:off x="10388600" y="950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74304</xdr:rowOff>
    </xdr:from>
    <xdr:ext cx="534377" cy="259045"/>
    <xdr:sp macro="" textlink="">
      <xdr:nvSpPr>
        <xdr:cNvPr id="174" name="【橋りょう・トンネル】&#10;一人当たり有形固定資産（償却資産）額平均値テキスト"/>
        <xdr:cNvSpPr txBox="1"/>
      </xdr:nvSpPr>
      <xdr:spPr>
        <a:xfrm>
          <a:off x="10566400" y="10361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80,751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95877</xdr:rowOff>
    </xdr:from>
    <xdr:to>
      <xdr:col>15</xdr:col>
      <xdr:colOff>231775</xdr:colOff>
      <xdr:row>61</xdr:row>
      <xdr:rowOff>26027</xdr:rowOff>
    </xdr:to>
    <xdr:sp macro="" textlink="">
      <xdr:nvSpPr>
        <xdr:cNvPr id="175" name="フローチャート : 判断 174"/>
        <xdr:cNvSpPr/>
      </xdr:nvSpPr>
      <xdr:spPr>
        <a:xfrm>
          <a:off x="10426700" y="1038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56</xdr:row>
      <xdr:rowOff>124231</xdr:rowOff>
    </xdr:from>
    <xdr:to>
      <xdr:col>14</xdr:col>
      <xdr:colOff>79375</xdr:colOff>
      <xdr:row>57</xdr:row>
      <xdr:rowOff>54381</xdr:rowOff>
    </xdr:to>
    <xdr:sp macro="" textlink="">
      <xdr:nvSpPr>
        <xdr:cNvPr id="176" name="フローチャート : 判断 175"/>
        <xdr:cNvSpPr/>
      </xdr:nvSpPr>
      <xdr:spPr>
        <a:xfrm>
          <a:off x="9588500" y="97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99764</xdr:rowOff>
    </xdr:from>
    <xdr:to>
      <xdr:col>14</xdr:col>
      <xdr:colOff>79375</xdr:colOff>
      <xdr:row>63</xdr:row>
      <xdr:rowOff>29914</xdr:rowOff>
    </xdr:to>
    <xdr:sp macro="" textlink="">
      <xdr:nvSpPr>
        <xdr:cNvPr id="182" name="円/楕円 181"/>
        <xdr:cNvSpPr/>
      </xdr:nvSpPr>
      <xdr:spPr>
        <a:xfrm>
          <a:off x="9588500" y="1072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55</xdr:row>
      <xdr:rowOff>70908</xdr:rowOff>
    </xdr:from>
    <xdr:ext cx="599010" cy="259045"/>
    <xdr:sp macro="" textlink="">
      <xdr:nvSpPr>
        <xdr:cNvPr id="183" name="n_1aveValue【橋りょう・トンネル】&#10;一人当たり有形固定資産（償却資産）額"/>
        <xdr:cNvSpPr txBox="1"/>
      </xdr:nvSpPr>
      <xdr:spPr>
        <a:xfrm>
          <a:off x="9327094" y="950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167,030</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21041</xdr:rowOff>
    </xdr:from>
    <xdr:ext cx="534377" cy="259045"/>
    <xdr:sp macro="" textlink="">
      <xdr:nvSpPr>
        <xdr:cNvPr id="184" name="n_1mainValue【橋りょう・トンネル】&#10;一人当たり有形固定資産（償却資産）額"/>
        <xdr:cNvSpPr txBox="1"/>
      </xdr:nvSpPr>
      <xdr:spPr>
        <a:xfrm>
          <a:off x="9359411" y="1082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35,241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3" name="テキスト ボックス 20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5" name="テキスト ボックス 20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72389</xdr:rowOff>
    </xdr:from>
    <xdr:to>
      <xdr:col>6</xdr:col>
      <xdr:colOff>510540</xdr:colOff>
      <xdr:row>86</xdr:row>
      <xdr:rowOff>92963</xdr:rowOff>
    </xdr:to>
    <xdr:cxnSp macro="">
      <xdr:nvCxnSpPr>
        <xdr:cNvPr id="207" name="直線コネクタ 206"/>
        <xdr:cNvCxnSpPr/>
      </xdr:nvCxnSpPr>
      <xdr:spPr>
        <a:xfrm flipV="1">
          <a:off x="4634865" y="13616939"/>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96790</xdr:rowOff>
    </xdr:from>
    <xdr:ext cx="405111" cy="259045"/>
    <xdr:sp macro="" textlink="">
      <xdr:nvSpPr>
        <xdr:cNvPr id="208" name="【公営住宅】&#10;有形固定資産減価償却率最小値テキスト"/>
        <xdr:cNvSpPr txBox="1"/>
      </xdr:nvSpPr>
      <xdr:spPr>
        <a:xfrm>
          <a:off x="4724400" y="1484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6</xdr:col>
      <xdr:colOff>422275</xdr:colOff>
      <xdr:row>86</xdr:row>
      <xdr:rowOff>92963</xdr:rowOff>
    </xdr:from>
    <xdr:to>
      <xdr:col>6</xdr:col>
      <xdr:colOff>600075</xdr:colOff>
      <xdr:row>86</xdr:row>
      <xdr:rowOff>92963</xdr:rowOff>
    </xdr:to>
    <xdr:cxnSp macro="">
      <xdr:nvCxnSpPr>
        <xdr:cNvPr id="209" name="直線コネクタ 208"/>
        <xdr:cNvCxnSpPr/>
      </xdr:nvCxnSpPr>
      <xdr:spPr>
        <a:xfrm>
          <a:off x="4546600" y="1483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19066</xdr:rowOff>
    </xdr:from>
    <xdr:ext cx="405111" cy="259045"/>
    <xdr:sp macro="" textlink="">
      <xdr:nvSpPr>
        <xdr:cNvPr id="210" name="【公営住宅】&#10;有形固定資産減価償却率最大値テキスト"/>
        <xdr:cNvSpPr txBox="1"/>
      </xdr:nvSpPr>
      <xdr:spPr>
        <a:xfrm>
          <a:off x="4724400" y="1339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79</xdr:row>
      <xdr:rowOff>72389</xdr:rowOff>
    </xdr:from>
    <xdr:to>
      <xdr:col>6</xdr:col>
      <xdr:colOff>600075</xdr:colOff>
      <xdr:row>79</xdr:row>
      <xdr:rowOff>72389</xdr:rowOff>
    </xdr:to>
    <xdr:cxnSp macro="">
      <xdr:nvCxnSpPr>
        <xdr:cNvPr id="211" name="直線コネクタ 210"/>
        <xdr:cNvCxnSpPr/>
      </xdr:nvCxnSpPr>
      <xdr:spPr>
        <a:xfrm>
          <a:off x="4546600" y="1361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141749</xdr:rowOff>
    </xdr:from>
    <xdr:ext cx="405111" cy="259045"/>
    <xdr:sp macro="" textlink="">
      <xdr:nvSpPr>
        <xdr:cNvPr id="212" name="【公営住宅】&#10;有形固定資産減価償却率平均値テキスト"/>
        <xdr:cNvSpPr txBox="1"/>
      </xdr:nvSpPr>
      <xdr:spPr>
        <a:xfrm>
          <a:off x="4724400" y="1402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163322</xdr:rowOff>
    </xdr:from>
    <xdr:to>
      <xdr:col>6</xdr:col>
      <xdr:colOff>561975</xdr:colOff>
      <xdr:row>82</xdr:row>
      <xdr:rowOff>93472</xdr:rowOff>
    </xdr:to>
    <xdr:sp macro="" textlink="">
      <xdr:nvSpPr>
        <xdr:cNvPr id="213" name="フローチャート : 判断 212"/>
        <xdr:cNvSpPr/>
      </xdr:nvSpPr>
      <xdr:spPr>
        <a:xfrm>
          <a:off x="4584700" y="140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78</xdr:row>
      <xdr:rowOff>23876</xdr:rowOff>
    </xdr:from>
    <xdr:to>
      <xdr:col>5</xdr:col>
      <xdr:colOff>409575</xdr:colOff>
      <xdr:row>78</xdr:row>
      <xdr:rowOff>125476</xdr:rowOff>
    </xdr:to>
    <xdr:sp macro="" textlink="">
      <xdr:nvSpPr>
        <xdr:cNvPr id="214" name="フローチャート : 判断 213"/>
        <xdr:cNvSpPr/>
      </xdr:nvSpPr>
      <xdr:spPr>
        <a:xfrm>
          <a:off x="3746500" y="1339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108458</xdr:rowOff>
    </xdr:from>
    <xdr:to>
      <xdr:col>5</xdr:col>
      <xdr:colOff>409575</xdr:colOff>
      <xdr:row>82</xdr:row>
      <xdr:rowOff>38608</xdr:rowOff>
    </xdr:to>
    <xdr:sp macro="" textlink="">
      <xdr:nvSpPr>
        <xdr:cNvPr id="220" name="円/楕円 219"/>
        <xdr:cNvSpPr/>
      </xdr:nvSpPr>
      <xdr:spPr>
        <a:xfrm>
          <a:off x="3746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76</xdr:row>
      <xdr:rowOff>142003</xdr:rowOff>
    </xdr:from>
    <xdr:ext cx="405111" cy="259045"/>
    <xdr:sp macro="" textlink="">
      <xdr:nvSpPr>
        <xdr:cNvPr id="221" name="n_1aveValue【公営住宅】&#10;有形固定資産減価償却率"/>
        <xdr:cNvSpPr txBox="1"/>
      </xdr:nvSpPr>
      <xdr:spPr>
        <a:xfrm>
          <a:off x="3582043" y="1317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29735</xdr:rowOff>
    </xdr:from>
    <xdr:ext cx="405111" cy="259045"/>
    <xdr:sp macro="" textlink="">
      <xdr:nvSpPr>
        <xdr:cNvPr id="222" name="n_1mainValue【公営住宅】&#10;有形固定資産減価償却率"/>
        <xdr:cNvSpPr txBox="1"/>
      </xdr:nvSpPr>
      <xdr:spPr>
        <a:xfrm>
          <a:off x="3582043"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48616</xdr:rowOff>
    </xdr:from>
    <xdr:to>
      <xdr:col>15</xdr:col>
      <xdr:colOff>180340</xdr:colOff>
      <xdr:row>85</xdr:row>
      <xdr:rowOff>170231</xdr:rowOff>
    </xdr:to>
    <xdr:cxnSp macro="">
      <xdr:nvCxnSpPr>
        <xdr:cNvPr id="244" name="直線コネクタ 243"/>
        <xdr:cNvCxnSpPr/>
      </xdr:nvCxnSpPr>
      <xdr:spPr>
        <a:xfrm flipV="1">
          <a:off x="10476865" y="13421716"/>
          <a:ext cx="0" cy="13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2608</xdr:rowOff>
    </xdr:from>
    <xdr:ext cx="469744" cy="259045"/>
    <xdr:sp macro="" textlink="">
      <xdr:nvSpPr>
        <xdr:cNvPr id="245" name="【公営住宅】&#10;一人当たり面積最小値テキスト"/>
        <xdr:cNvSpPr txBox="1"/>
      </xdr:nvSpPr>
      <xdr:spPr>
        <a:xfrm>
          <a:off x="10566400" y="1474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0.086</a:t>
          </a:r>
          <a:endParaRPr kumimoji="1" lang="ja-JP" altLang="en-US" sz="1000" b="1">
            <a:latin typeface="ＭＳ Ｐゴシック"/>
          </a:endParaRPr>
        </a:p>
      </xdr:txBody>
    </xdr:sp>
    <xdr:clientData/>
  </xdr:oneCellAnchor>
  <xdr:twoCellAnchor>
    <xdr:from>
      <xdr:col>15</xdr:col>
      <xdr:colOff>92075</xdr:colOff>
      <xdr:row>85</xdr:row>
      <xdr:rowOff>170231</xdr:rowOff>
    </xdr:from>
    <xdr:to>
      <xdr:col>15</xdr:col>
      <xdr:colOff>269875</xdr:colOff>
      <xdr:row>85</xdr:row>
      <xdr:rowOff>170231</xdr:rowOff>
    </xdr:to>
    <xdr:cxnSp macro="">
      <xdr:nvCxnSpPr>
        <xdr:cNvPr id="246" name="直線コネクタ 245"/>
        <xdr:cNvCxnSpPr/>
      </xdr:nvCxnSpPr>
      <xdr:spPr>
        <a:xfrm>
          <a:off x="10388600" y="14743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166743</xdr:rowOff>
    </xdr:from>
    <xdr:ext cx="469744" cy="259045"/>
    <xdr:sp macro="" textlink="">
      <xdr:nvSpPr>
        <xdr:cNvPr id="247" name="【公営住宅】&#10;一人当たり面積最大値テキスト"/>
        <xdr:cNvSpPr txBox="1"/>
      </xdr:nvSpPr>
      <xdr:spPr>
        <a:xfrm>
          <a:off x="10566400" y="1319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2.977</a:t>
          </a:r>
          <a:endParaRPr kumimoji="1" lang="ja-JP" altLang="en-US" sz="1000" b="1">
            <a:latin typeface="ＭＳ Ｐゴシック"/>
          </a:endParaRPr>
        </a:p>
      </xdr:txBody>
    </xdr:sp>
    <xdr:clientData/>
  </xdr:oneCellAnchor>
  <xdr:twoCellAnchor>
    <xdr:from>
      <xdr:col>15</xdr:col>
      <xdr:colOff>92075</xdr:colOff>
      <xdr:row>78</xdr:row>
      <xdr:rowOff>48616</xdr:rowOff>
    </xdr:from>
    <xdr:to>
      <xdr:col>15</xdr:col>
      <xdr:colOff>269875</xdr:colOff>
      <xdr:row>78</xdr:row>
      <xdr:rowOff>48616</xdr:rowOff>
    </xdr:to>
    <xdr:cxnSp macro="">
      <xdr:nvCxnSpPr>
        <xdr:cNvPr id="248" name="直線コネクタ 247"/>
        <xdr:cNvCxnSpPr/>
      </xdr:nvCxnSpPr>
      <xdr:spPr>
        <a:xfrm>
          <a:off x="10388600" y="1342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84141</xdr:rowOff>
    </xdr:from>
    <xdr:ext cx="469744" cy="259045"/>
    <xdr:sp macro="" textlink="">
      <xdr:nvSpPr>
        <xdr:cNvPr id="249" name="【公営住宅】&#10;一人当たり面積平均値テキスト"/>
        <xdr:cNvSpPr txBox="1"/>
      </xdr:nvSpPr>
      <xdr:spPr>
        <a:xfrm>
          <a:off x="10566400" y="14314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105714</xdr:rowOff>
    </xdr:from>
    <xdr:to>
      <xdr:col>15</xdr:col>
      <xdr:colOff>231775</xdr:colOff>
      <xdr:row>84</xdr:row>
      <xdr:rowOff>35864</xdr:rowOff>
    </xdr:to>
    <xdr:sp macro="" textlink="">
      <xdr:nvSpPr>
        <xdr:cNvPr id="250" name="フローチャート : 判断 249"/>
        <xdr:cNvSpPr/>
      </xdr:nvSpPr>
      <xdr:spPr>
        <a:xfrm>
          <a:off x="10426700" y="1433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131318</xdr:rowOff>
    </xdr:from>
    <xdr:to>
      <xdr:col>14</xdr:col>
      <xdr:colOff>79375</xdr:colOff>
      <xdr:row>85</xdr:row>
      <xdr:rowOff>61468</xdr:rowOff>
    </xdr:to>
    <xdr:sp macro="" textlink="">
      <xdr:nvSpPr>
        <xdr:cNvPr id="251" name="フローチャート : 判断 250"/>
        <xdr:cNvSpPr/>
      </xdr:nvSpPr>
      <xdr:spPr>
        <a:xfrm>
          <a:off x="9588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61824</xdr:rowOff>
    </xdr:from>
    <xdr:to>
      <xdr:col>14</xdr:col>
      <xdr:colOff>79375</xdr:colOff>
      <xdr:row>85</xdr:row>
      <xdr:rowOff>163424</xdr:rowOff>
    </xdr:to>
    <xdr:sp macro="" textlink="">
      <xdr:nvSpPr>
        <xdr:cNvPr id="257" name="円/楕円 256"/>
        <xdr:cNvSpPr/>
      </xdr:nvSpPr>
      <xdr:spPr>
        <a:xfrm>
          <a:off x="9588500" y="1463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77995</xdr:rowOff>
    </xdr:from>
    <xdr:ext cx="469744" cy="259045"/>
    <xdr:sp macro="" textlink="">
      <xdr:nvSpPr>
        <xdr:cNvPr id="258" name="n_1aveValue【公営住宅】&#10;一人当たり面積"/>
        <xdr:cNvSpPr txBox="1"/>
      </xdr:nvSpPr>
      <xdr:spPr>
        <a:xfrm>
          <a:off x="9391727" y="1430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0.435</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154551</xdr:rowOff>
    </xdr:from>
    <xdr:ext cx="469744" cy="259045"/>
    <xdr:sp macro="" textlink="">
      <xdr:nvSpPr>
        <xdr:cNvPr id="259" name="n_1mainValue【公営住宅】&#10;一人当たり面積"/>
        <xdr:cNvSpPr txBox="1"/>
      </xdr:nvSpPr>
      <xdr:spPr>
        <a:xfrm>
          <a:off x="9391727" y="147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68" name="正方形/長方形 2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9" name="正方形/長方形 2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0" name="正方形/長方形 2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1" name="正方形/長方形 2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2" name="正方形/長方形 2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3" name="正方形/長方形 2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4" name="正方形/長方形 2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5" name="正方形/長方形 2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3" name="正方形/長方形 2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4" name="テキスト ボックス 2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5" name="直線コネクタ 2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6" name="テキスト ボックス 2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7" name="直線コネクタ 2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8" name="テキスト ボックス 2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9" name="直線コネクタ 2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0" name="テキスト ボックス 2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1" name="直線コネクタ 2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2" name="テキスト ボックス 2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3" name="直線コネクタ 2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4" name="テキスト ボックス 2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5" name="直線コネクタ 2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6" name="テキスト ボックス 29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140970</xdr:rowOff>
    </xdr:from>
    <xdr:to>
      <xdr:col>23</xdr:col>
      <xdr:colOff>516889</xdr:colOff>
      <xdr:row>40</xdr:row>
      <xdr:rowOff>165735</xdr:rowOff>
    </xdr:to>
    <xdr:cxnSp macro="">
      <xdr:nvCxnSpPr>
        <xdr:cNvPr id="300" name="直線コネクタ 299"/>
        <xdr:cNvCxnSpPr/>
      </xdr:nvCxnSpPr>
      <xdr:spPr>
        <a:xfrm flipV="1">
          <a:off x="16318864" y="579882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169562</xdr:rowOff>
    </xdr:from>
    <xdr:ext cx="405111" cy="259045"/>
    <xdr:sp macro="" textlink="">
      <xdr:nvSpPr>
        <xdr:cNvPr id="301" name="【認定こども園・幼稚園・保育所】&#10;有形固定資産減価償却率最小値テキスト"/>
        <xdr:cNvSpPr txBox="1"/>
      </xdr:nvSpPr>
      <xdr:spPr>
        <a:xfrm>
          <a:off x="164084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23</xdr:col>
      <xdr:colOff>428625</xdr:colOff>
      <xdr:row>40</xdr:row>
      <xdr:rowOff>165735</xdr:rowOff>
    </xdr:from>
    <xdr:to>
      <xdr:col>23</xdr:col>
      <xdr:colOff>606425</xdr:colOff>
      <xdr:row>40</xdr:row>
      <xdr:rowOff>165735</xdr:rowOff>
    </xdr:to>
    <xdr:cxnSp macro="">
      <xdr:nvCxnSpPr>
        <xdr:cNvPr id="302" name="直線コネクタ 301"/>
        <xdr:cNvCxnSpPr/>
      </xdr:nvCxnSpPr>
      <xdr:spPr>
        <a:xfrm>
          <a:off x="16230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87647</xdr:rowOff>
    </xdr:from>
    <xdr:ext cx="405111" cy="259045"/>
    <xdr:sp macro="" textlink="">
      <xdr:nvSpPr>
        <xdr:cNvPr id="303" name="【認定こども園・幼稚園・保育所】&#10;有形固定資産減価償却率最大値テキスト"/>
        <xdr:cNvSpPr txBox="1"/>
      </xdr:nvSpPr>
      <xdr:spPr>
        <a:xfrm>
          <a:off x="164084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33</xdr:row>
      <xdr:rowOff>140970</xdr:rowOff>
    </xdr:from>
    <xdr:to>
      <xdr:col>23</xdr:col>
      <xdr:colOff>606425</xdr:colOff>
      <xdr:row>33</xdr:row>
      <xdr:rowOff>140970</xdr:rowOff>
    </xdr:to>
    <xdr:cxnSp macro="">
      <xdr:nvCxnSpPr>
        <xdr:cNvPr id="304" name="直線コネクタ 303"/>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05" name="【認定こども園・幼稚園・保育所】&#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06" name="フローチャート : 判断 305"/>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158750</xdr:rowOff>
    </xdr:from>
    <xdr:to>
      <xdr:col>22</xdr:col>
      <xdr:colOff>415925</xdr:colOff>
      <xdr:row>38</xdr:row>
      <xdr:rowOff>88900</xdr:rowOff>
    </xdr:to>
    <xdr:sp macro="" textlink="">
      <xdr:nvSpPr>
        <xdr:cNvPr id="307" name="フローチャート : 判断 306"/>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93980</xdr:rowOff>
    </xdr:from>
    <xdr:to>
      <xdr:col>22</xdr:col>
      <xdr:colOff>415925</xdr:colOff>
      <xdr:row>38</xdr:row>
      <xdr:rowOff>24130</xdr:rowOff>
    </xdr:to>
    <xdr:sp macro="" textlink="">
      <xdr:nvSpPr>
        <xdr:cNvPr id="313" name="円/楕円 312"/>
        <xdr:cNvSpPr/>
      </xdr:nvSpPr>
      <xdr:spPr>
        <a:xfrm>
          <a:off x="15430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80027</xdr:rowOff>
    </xdr:from>
    <xdr:ext cx="405111" cy="259045"/>
    <xdr:sp macro="" textlink="">
      <xdr:nvSpPr>
        <xdr:cNvPr id="314" name="n_1aveValue【認定こども園・幼稚園・保育所】&#10;有形固定資産減価償却率"/>
        <xdr:cNvSpPr txBox="1"/>
      </xdr:nvSpPr>
      <xdr:spPr>
        <a:xfrm>
          <a:off x="15266043"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40657</xdr:rowOff>
    </xdr:from>
    <xdr:ext cx="405111" cy="259045"/>
    <xdr:sp macro="" textlink="">
      <xdr:nvSpPr>
        <xdr:cNvPr id="315" name="n_1mainValue【認定こども園・幼稚園・保育所】&#10;有形固定資産減価償却率"/>
        <xdr:cNvSpPr txBox="1"/>
      </xdr:nvSpPr>
      <xdr:spPr>
        <a:xfrm>
          <a:off x="15266043"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6" name="正方形/長方形 3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7" name="正方形/長方形 3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8" name="正方形/長方形 3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9" name="正方形/長方形 3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0" name="正方形/長方形 3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1" name="正方形/長方形 3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2" name="正方形/長方形 3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3" name="正方形/長方形 3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4" name="テキスト ボックス 3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5" name="直線コネクタ 3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26" name="直線コネクタ 32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27" name="テキスト ボックス 32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28" name="直線コネクタ 32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29" name="テキスト ボックス 32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0" name="直線コネクタ 32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31" name="テキスト ボックス 33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32" name="直線コネクタ 33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33" name="テキスト ボックス 33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34" name="直線コネクタ 33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35" name="テキスト ボックス 33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36" name="直線コネクタ 33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37" name="テキスト ボックス 33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8" name="直線コネクタ 3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9" name="テキスト ボックス 3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46264</xdr:rowOff>
    </xdr:from>
    <xdr:to>
      <xdr:col>32</xdr:col>
      <xdr:colOff>186689</xdr:colOff>
      <xdr:row>41</xdr:row>
      <xdr:rowOff>133350</xdr:rowOff>
    </xdr:to>
    <xdr:cxnSp macro="">
      <xdr:nvCxnSpPr>
        <xdr:cNvPr id="341" name="直線コネクタ 340"/>
        <xdr:cNvCxnSpPr/>
      </xdr:nvCxnSpPr>
      <xdr:spPr>
        <a:xfrm flipV="1">
          <a:off x="22160864" y="57041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137177</xdr:rowOff>
    </xdr:from>
    <xdr:ext cx="469744" cy="259045"/>
    <xdr:sp macro="" textlink="">
      <xdr:nvSpPr>
        <xdr:cNvPr id="342" name="【認定こども園・幼稚園・保育所】&#10;一人当たり面積最小値テキスト"/>
        <xdr:cNvSpPr txBox="1"/>
      </xdr:nvSpPr>
      <xdr:spPr>
        <a:xfrm>
          <a:off x="22250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41</xdr:row>
      <xdr:rowOff>133350</xdr:rowOff>
    </xdr:from>
    <xdr:to>
      <xdr:col>32</xdr:col>
      <xdr:colOff>276225</xdr:colOff>
      <xdr:row>41</xdr:row>
      <xdr:rowOff>133350</xdr:rowOff>
    </xdr:to>
    <xdr:cxnSp macro="">
      <xdr:nvCxnSpPr>
        <xdr:cNvPr id="343" name="直線コネクタ 342"/>
        <xdr:cNvCxnSpPr/>
      </xdr:nvCxnSpPr>
      <xdr:spPr>
        <a:xfrm>
          <a:off x="22072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164391</xdr:rowOff>
    </xdr:from>
    <xdr:ext cx="469744" cy="259045"/>
    <xdr:sp macro="" textlink="">
      <xdr:nvSpPr>
        <xdr:cNvPr id="344" name="【認定こども園・幼稚園・保育所】&#10;一人当たり面積最大値テキスト"/>
        <xdr:cNvSpPr txBox="1"/>
      </xdr:nvSpPr>
      <xdr:spPr>
        <a:xfrm>
          <a:off x="22250400" y="54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0.146</a:t>
          </a:r>
          <a:endParaRPr kumimoji="1" lang="ja-JP" altLang="en-US" sz="1000" b="1">
            <a:latin typeface="ＭＳ Ｐゴシック"/>
          </a:endParaRPr>
        </a:p>
      </xdr:txBody>
    </xdr:sp>
    <xdr:clientData/>
  </xdr:oneCellAnchor>
  <xdr:twoCellAnchor>
    <xdr:from>
      <xdr:col>32</xdr:col>
      <xdr:colOff>98425</xdr:colOff>
      <xdr:row>33</xdr:row>
      <xdr:rowOff>46264</xdr:rowOff>
    </xdr:from>
    <xdr:to>
      <xdr:col>32</xdr:col>
      <xdr:colOff>276225</xdr:colOff>
      <xdr:row>33</xdr:row>
      <xdr:rowOff>46264</xdr:rowOff>
    </xdr:to>
    <xdr:cxnSp macro="">
      <xdr:nvCxnSpPr>
        <xdr:cNvPr id="345" name="直線コネクタ 344"/>
        <xdr:cNvCxnSpPr/>
      </xdr:nvCxnSpPr>
      <xdr:spPr>
        <a:xfrm>
          <a:off x="22072600" y="570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11992</xdr:rowOff>
    </xdr:from>
    <xdr:ext cx="469744" cy="259045"/>
    <xdr:sp macro="" textlink="">
      <xdr:nvSpPr>
        <xdr:cNvPr id="346" name="【認定こども園・幼稚園・保育所】&#10;一人当たり面積平均値テキスト"/>
        <xdr:cNvSpPr txBox="1"/>
      </xdr:nvSpPr>
      <xdr:spPr>
        <a:xfrm>
          <a:off x="22250400" y="6698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33565</xdr:rowOff>
    </xdr:from>
    <xdr:to>
      <xdr:col>32</xdr:col>
      <xdr:colOff>238125</xdr:colOff>
      <xdr:row>39</xdr:row>
      <xdr:rowOff>135165</xdr:rowOff>
    </xdr:to>
    <xdr:sp macro="" textlink="">
      <xdr:nvSpPr>
        <xdr:cNvPr id="347" name="フローチャート : 判断 346"/>
        <xdr:cNvSpPr/>
      </xdr:nvSpPr>
      <xdr:spPr>
        <a:xfrm>
          <a:off x="221107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11793</xdr:rowOff>
    </xdr:from>
    <xdr:to>
      <xdr:col>31</xdr:col>
      <xdr:colOff>85725</xdr:colOff>
      <xdr:row>39</xdr:row>
      <xdr:rowOff>113393</xdr:rowOff>
    </xdr:to>
    <xdr:sp macro="" textlink="">
      <xdr:nvSpPr>
        <xdr:cNvPr id="348" name="フローチャート : 判断 347"/>
        <xdr:cNvSpPr/>
      </xdr:nvSpPr>
      <xdr:spPr>
        <a:xfrm>
          <a:off x="21272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9" name="テキスト ボックス 3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0" name="テキスト ボックス 3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1" name="テキスト ボックス 3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2" name="テキスト ボックス 3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3" name="テキスト ボックス 3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11793</xdr:rowOff>
    </xdr:from>
    <xdr:to>
      <xdr:col>31</xdr:col>
      <xdr:colOff>85725</xdr:colOff>
      <xdr:row>39</xdr:row>
      <xdr:rowOff>113393</xdr:rowOff>
    </xdr:to>
    <xdr:sp macro="" textlink="">
      <xdr:nvSpPr>
        <xdr:cNvPr id="354" name="円/楕円 353"/>
        <xdr:cNvSpPr/>
      </xdr:nvSpPr>
      <xdr:spPr>
        <a:xfrm>
          <a:off x="21272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104520</xdr:rowOff>
    </xdr:from>
    <xdr:ext cx="469744" cy="259045"/>
    <xdr:sp macro="" textlink="">
      <xdr:nvSpPr>
        <xdr:cNvPr id="355" name="n_1aveValue【認定こども園・幼稚園・保育所】&#10;一人当たり面積"/>
        <xdr:cNvSpPr txBox="1"/>
      </xdr:nvSpPr>
      <xdr:spPr>
        <a:xfrm>
          <a:off x="2107572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129920</xdr:rowOff>
    </xdr:from>
    <xdr:ext cx="469744" cy="259045"/>
    <xdr:sp macro="" textlink="">
      <xdr:nvSpPr>
        <xdr:cNvPr id="356" name="n_1mainValue【認定こども園・幼稚園・保育所】&#10;一人当たり面積"/>
        <xdr:cNvSpPr txBox="1"/>
      </xdr:nvSpPr>
      <xdr:spPr>
        <a:xfrm>
          <a:off x="210757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7" name="正方形/長方形 3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8" name="正方形/長方形 3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9" name="正方形/長方形 3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0" name="正方形/長方形 3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1" name="正方形/長方形 3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2" name="正方形/長方形 3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3" name="正方形/長方形 3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4" name="正方形/長方形 3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5" name="テキスト ボックス 3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6" name="直線コネクタ 3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7" name="テキスト ボックス 36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8" name="直線コネクタ 36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9" name="テキスト ボックス 36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0" name="直線コネクタ 36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1" name="テキスト ボックス 37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2" name="直線コネクタ 37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3" name="テキスト ボックス 37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4" name="直線コネクタ 37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5" name="テキスト ボックス 37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6" name="直線コネクタ 3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7" name="テキスト ボックス 37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6858</xdr:rowOff>
    </xdr:from>
    <xdr:to>
      <xdr:col>23</xdr:col>
      <xdr:colOff>516889</xdr:colOff>
      <xdr:row>63</xdr:row>
      <xdr:rowOff>75438</xdr:rowOff>
    </xdr:to>
    <xdr:cxnSp macro="">
      <xdr:nvCxnSpPr>
        <xdr:cNvPr id="379" name="直線コネクタ 378"/>
        <xdr:cNvCxnSpPr/>
      </xdr:nvCxnSpPr>
      <xdr:spPr>
        <a:xfrm flipV="1">
          <a:off x="16318864" y="977950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79265</xdr:rowOff>
    </xdr:from>
    <xdr:ext cx="405111" cy="259045"/>
    <xdr:sp macro="" textlink="">
      <xdr:nvSpPr>
        <xdr:cNvPr id="380" name="【学校施設】&#10;有形固定資産減価償却率最小値テキスト"/>
        <xdr:cNvSpPr txBox="1"/>
      </xdr:nvSpPr>
      <xdr:spPr>
        <a:xfrm>
          <a:off x="16408400" y="1088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23</xdr:col>
      <xdr:colOff>428625</xdr:colOff>
      <xdr:row>63</xdr:row>
      <xdr:rowOff>75438</xdr:rowOff>
    </xdr:from>
    <xdr:to>
      <xdr:col>23</xdr:col>
      <xdr:colOff>606425</xdr:colOff>
      <xdr:row>63</xdr:row>
      <xdr:rowOff>75438</xdr:rowOff>
    </xdr:to>
    <xdr:cxnSp macro="">
      <xdr:nvCxnSpPr>
        <xdr:cNvPr id="381" name="直線コネクタ 380"/>
        <xdr:cNvCxnSpPr/>
      </xdr:nvCxnSpPr>
      <xdr:spPr>
        <a:xfrm>
          <a:off x="16230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124985</xdr:rowOff>
    </xdr:from>
    <xdr:ext cx="405111" cy="259045"/>
    <xdr:sp macro="" textlink="">
      <xdr:nvSpPr>
        <xdr:cNvPr id="382" name="【学校施設】&#10;有形固定資産減価償却率最大値テキスト"/>
        <xdr:cNvSpPr txBox="1"/>
      </xdr:nvSpPr>
      <xdr:spPr>
        <a:xfrm>
          <a:off x="16408400" y="955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57</xdr:row>
      <xdr:rowOff>6858</xdr:rowOff>
    </xdr:from>
    <xdr:to>
      <xdr:col>23</xdr:col>
      <xdr:colOff>606425</xdr:colOff>
      <xdr:row>57</xdr:row>
      <xdr:rowOff>6858</xdr:rowOff>
    </xdr:to>
    <xdr:cxnSp macro="">
      <xdr:nvCxnSpPr>
        <xdr:cNvPr id="383" name="直線コネクタ 382"/>
        <xdr:cNvCxnSpPr/>
      </xdr:nvCxnSpPr>
      <xdr:spPr>
        <a:xfrm>
          <a:off x="16230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37355</xdr:rowOff>
    </xdr:from>
    <xdr:ext cx="405111" cy="259045"/>
    <xdr:sp macro="" textlink="">
      <xdr:nvSpPr>
        <xdr:cNvPr id="384" name="【学校施設】&#10;有形固定資産減価償却率平均値テキスト"/>
        <xdr:cNvSpPr txBox="1"/>
      </xdr:nvSpPr>
      <xdr:spPr>
        <a:xfrm>
          <a:off x="16408400" y="1032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58928</xdr:rowOff>
    </xdr:from>
    <xdr:to>
      <xdr:col>23</xdr:col>
      <xdr:colOff>568325</xdr:colOff>
      <xdr:row>60</xdr:row>
      <xdr:rowOff>160528</xdr:rowOff>
    </xdr:to>
    <xdr:sp macro="" textlink="">
      <xdr:nvSpPr>
        <xdr:cNvPr id="385" name="フローチャート : 判断 384"/>
        <xdr:cNvSpPr/>
      </xdr:nvSpPr>
      <xdr:spPr>
        <a:xfrm>
          <a:off x="162687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170942</xdr:rowOff>
    </xdr:from>
    <xdr:to>
      <xdr:col>22</xdr:col>
      <xdr:colOff>415925</xdr:colOff>
      <xdr:row>62</xdr:row>
      <xdr:rowOff>101092</xdr:rowOff>
    </xdr:to>
    <xdr:sp macro="" textlink="">
      <xdr:nvSpPr>
        <xdr:cNvPr id="386" name="フローチャート : 判断 385"/>
        <xdr:cNvSpPr/>
      </xdr:nvSpPr>
      <xdr:spPr>
        <a:xfrm>
          <a:off x="1543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7" name="テキスト ボックス 3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8" name="テキスト ボックス 3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9" name="テキスト ボックス 3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0" name="テキスト ボックス 3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1" name="テキスト ボックス 3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24638</xdr:rowOff>
    </xdr:from>
    <xdr:to>
      <xdr:col>22</xdr:col>
      <xdr:colOff>415925</xdr:colOff>
      <xdr:row>61</xdr:row>
      <xdr:rowOff>126238</xdr:rowOff>
    </xdr:to>
    <xdr:sp macro="" textlink="">
      <xdr:nvSpPr>
        <xdr:cNvPr id="392" name="円/楕円 391"/>
        <xdr:cNvSpPr/>
      </xdr:nvSpPr>
      <xdr:spPr>
        <a:xfrm>
          <a:off x="15430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92219</xdr:rowOff>
    </xdr:from>
    <xdr:ext cx="405111" cy="259045"/>
    <xdr:sp macro="" textlink="">
      <xdr:nvSpPr>
        <xdr:cNvPr id="393" name="n_1aveValue【学校施設】&#10;有形固定資産減価償却率"/>
        <xdr:cNvSpPr txBox="1"/>
      </xdr:nvSpPr>
      <xdr:spPr>
        <a:xfrm>
          <a:off x="15266043"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22</xdr:col>
      <xdr:colOff>149868</xdr:colOff>
      <xdr:row>59</xdr:row>
      <xdr:rowOff>142765</xdr:rowOff>
    </xdr:from>
    <xdr:ext cx="405111" cy="259045"/>
    <xdr:sp macro="" textlink="">
      <xdr:nvSpPr>
        <xdr:cNvPr id="394" name="n_1mainValue【学校施設】&#10;有形固定資産減価償却率"/>
        <xdr:cNvSpPr txBox="1"/>
      </xdr:nvSpPr>
      <xdr:spPr>
        <a:xfrm>
          <a:off x="15266043" y="1025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5" name="正方形/長方形 3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6" name="正方形/長方形 3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7" name="正方形/長方形 3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8" name="正方形/長方形 3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9" name="正方形/長方形 3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0" name="正方形/長方形 3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1" name="正方形/長方形 4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0.905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2" name="正方形/長方形 4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3" name="テキスト ボックス 4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4" name="直線コネクタ 4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5" name="テキスト ボックス 4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06" name="直線コネクタ 40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07" name="テキスト ボックス 40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08" name="直線コネクタ 40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09" name="テキスト ボックス 40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0" name="直線コネクタ 40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1" name="テキスト ボックス 41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2" name="直線コネクタ 41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3" name="テキスト ボックス 41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4" name="直線コネクタ 41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15" name="テキスト ボックス 41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16" name="直線コネクタ 41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17" name="テキスト ボックス 41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5443</xdr:rowOff>
    </xdr:from>
    <xdr:to>
      <xdr:col>32</xdr:col>
      <xdr:colOff>186689</xdr:colOff>
      <xdr:row>63</xdr:row>
      <xdr:rowOff>100693</xdr:rowOff>
    </xdr:to>
    <xdr:cxnSp macro="">
      <xdr:nvCxnSpPr>
        <xdr:cNvPr id="421" name="直線コネクタ 420"/>
        <xdr:cNvCxnSpPr/>
      </xdr:nvCxnSpPr>
      <xdr:spPr>
        <a:xfrm flipV="1">
          <a:off x="22160864" y="960664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104520</xdr:rowOff>
    </xdr:from>
    <xdr:ext cx="469744" cy="259045"/>
    <xdr:sp macro="" textlink="">
      <xdr:nvSpPr>
        <xdr:cNvPr id="422" name="【学校施設】&#10;一人当たり面積最小値テキスト"/>
        <xdr:cNvSpPr txBox="1"/>
      </xdr:nvSpPr>
      <xdr:spPr>
        <a:xfrm>
          <a:off x="22250400"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0.785</a:t>
          </a:r>
          <a:endParaRPr kumimoji="1" lang="ja-JP" altLang="en-US" sz="1000" b="1">
            <a:latin typeface="ＭＳ Ｐゴシック"/>
          </a:endParaRPr>
        </a:p>
      </xdr:txBody>
    </xdr:sp>
    <xdr:clientData/>
  </xdr:oneCellAnchor>
  <xdr:twoCellAnchor>
    <xdr:from>
      <xdr:col>32</xdr:col>
      <xdr:colOff>98425</xdr:colOff>
      <xdr:row>63</xdr:row>
      <xdr:rowOff>100693</xdr:rowOff>
    </xdr:from>
    <xdr:to>
      <xdr:col>32</xdr:col>
      <xdr:colOff>276225</xdr:colOff>
      <xdr:row>63</xdr:row>
      <xdr:rowOff>100693</xdr:rowOff>
    </xdr:to>
    <xdr:cxnSp macro="">
      <xdr:nvCxnSpPr>
        <xdr:cNvPr id="423" name="直線コネクタ 422"/>
        <xdr:cNvCxnSpPr/>
      </xdr:nvCxnSpPr>
      <xdr:spPr>
        <a:xfrm>
          <a:off x="22072600" y="1090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123570</xdr:rowOff>
    </xdr:from>
    <xdr:ext cx="469744" cy="259045"/>
    <xdr:sp macro="" textlink="">
      <xdr:nvSpPr>
        <xdr:cNvPr id="424" name="【学校施設】&#10;一人当たり面積最大値テキスト"/>
        <xdr:cNvSpPr txBox="1"/>
      </xdr:nvSpPr>
      <xdr:spPr>
        <a:xfrm>
          <a:off x="22250400" y="93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a:t>
          </a:r>
          <a:endParaRPr kumimoji="1" lang="ja-JP" altLang="en-US" sz="1000" b="1">
            <a:latin typeface="ＭＳ Ｐゴシック"/>
          </a:endParaRPr>
        </a:p>
      </xdr:txBody>
    </xdr:sp>
    <xdr:clientData/>
  </xdr:oneCellAnchor>
  <xdr:twoCellAnchor>
    <xdr:from>
      <xdr:col>32</xdr:col>
      <xdr:colOff>98425</xdr:colOff>
      <xdr:row>56</xdr:row>
      <xdr:rowOff>5443</xdr:rowOff>
    </xdr:from>
    <xdr:to>
      <xdr:col>32</xdr:col>
      <xdr:colOff>276225</xdr:colOff>
      <xdr:row>56</xdr:row>
      <xdr:rowOff>5443</xdr:rowOff>
    </xdr:to>
    <xdr:cxnSp macro="">
      <xdr:nvCxnSpPr>
        <xdr:cNvPr id="425" name="直線コネクタ 424"/>
        <xdr:cNvCxnSpPr/>
      </xdr:nvCxnSpPr>
      <xdr:spPr>
        <a:xfrm>
          <a:off x="22072600" y="960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21244</xdr:rowOff>
    </xdr:from>
    <xdr:ext cx="469744" cy="259045"/>
    <xdr:sp macro="" textlink="">
      <xdr:nvSpPr>
        <xdr:cNvPr id="426" name="【学校施設】&#10;一人当たり面積平均値テキスト"/>
        <xdr:cNvSpPr txBox="1"/>
      </xdr:nvSpPr>
      <xdr:spPr>
        <a:xfrm>
          <a:off x="22250400" y="103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1.264</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42817</xdr:rowOff>
    </xdr:from>
    <xdr:to>
      <xdr:col>32</xdr:col>
      <xdr:colOff>238125</xdr:colOff>
      <xdr:row>60</xdr:row>
      <xdr:rowOff>144417</xdr:rowOff>
    </xdr:to>
    <xdr:sp macro="" textlink="">
      <xdr:nvSpPr>
        <xdr:cNvPr id="427" name="フローチャート : 判断 426"/>
        <xdr:cNvSpPr/>
      </xdr:nvSpPr>
      <xdr:spPr>
        <a:xfrm>
          <a:off x="22110700" y="1032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47172</xdr:rowOff>
    </xdr:from>
    <xdr:to>
      <xdr:col>31</xdr:col>
      <xdr:colOff>85725</xdr:colOff>
      <xdr:row>60</xdr:row>
      <xdr:rowOff>148772</xdr:rowOff>
    </xdr:to>
    <xdr:sp macro="" textlink="">
      <xdr:nvSpPr>
        <xdr:cNvPr id="428" name="フローチャート : 判断 427"/>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5806</xdr:rowOff>
    </xdr:from>
    <xdr:to>
      <xdr:col>31</xdr:col>
      <xdr:colOff>85725</xdr:colOff>
      <xdr:row>62</xdr:row>
      <xdr:rowOff>107406</xdr:rowOff>
    </xdr:to>
    <xdr:sp macro="" textlink="">
      <xdr:nvSpPr>
        <xdr:cNvPr id="434" name="円/楕円 433"/>
        <xdr:cNvSpPr/>
      </xdr:nvSpPr>
      <xdr:spPr>
        <a:xfrm>
          <a:off x="21272500" y="1063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165299</xdr:rowOff>
    </xdr:from>
    <xdr:ext cx="469744" cy="259045"/>
    <xdr:sp macro="" textlink="">
      <xdr:nvSpPr>
        <xdr:cNvPr id="435" name="n_1aveValue【学校施設】&#10;一人当たり面積"/>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98533</xdr:rowOff>
    </xdr:from>
    <xdr:ext cx="469744" cy="259045"/>
    <xdr:sp macro="" textlink="">
      <xdr:nvSpPr>
        <xdr:cNvPr id="436" name="n_1mainValue【学校施設】&#10;一人当たり面積"/>
        <xdr:cNvSpPr txBox="1"/>
      </xdr:nvSpPr>
      <xdr:spPr>
        <a:xfrm>
          <a:off x="21075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0.983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5" name="テキスト ボックス 4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6" name="直線コネクタ 4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7" name="テキスト ボックス 44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8" name="直線コネクタ 44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9" name="テキスト ボックス 44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0" name="直線コネクタ 44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1" name="テキスト ボックス 45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2" name="直線コネクタ 45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3" name="テキスト ボックス 45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4" name="直線コネクタ 45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5" name="テキスト ボックス 45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6" name="直線コネクタ 45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7" name="テキスト ボックス 45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8" name="直線コネクタ 45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9" name="テキスト ボックス 45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38100</xdr:rowOff>
    </xdr:from>
    <xdr:to>
      <xdr:col>23</xdr:col>
      <xdr:colOff>516889</xdr:colOff>
      <xdr:row>87</xdr:row>
      <xdr:rowOff>19050</xdr:rowOff>
    </xdr:to>
    <xdr:cxnSp macro="">
      <xdr:nvCxnSpPr>
        <xdr:cNvPr id="461" name="直線コネクタ 460"/>
        <xdr:cNvCxnSpPr/>
      </xdr:nvCxnSpPr>
      <xdr:spPr>
        <a:xfrm flipV="1">
          <a:off x="16318864" y="13582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22877</xdr:rowOff>
    </xdr:from>
    <xdr:ext cx="405111" cy="259045"/>
    <xdr:sp macro="" textlink="">
      <xdr:nvSpPr>
        <xdr:cNvPr id="462" name="【児童館】&#10;有形固定資産減価償却率最小値テキスト"/>
        <xdr:cNvSpPr txBox="1"/>
      </xdr:nvSpPr>
      <xdr:spPr>
        <a:xfrm>
          <a:off x="164084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23</xdr:col>
      <xdr:colOff>428625</xdr:colOff>
      <xdr:row>87</xdr:row>
      <xdr:rowOff>19050</xdr:rowOff>
    </xdr:from>
    <xdr:to>
      <xdr:col>23</xdr:col>
      <xdr:colOff>606425</xdr:colOff>
      <xdr:row>87</xdr:row>
      <xdr:rowOff>19050</xdr:rowOff>
    </xdr:to>
    <xdr:cxnSp macro="">
      <xdr:nvCxnSpPr>
        <xdr:cNvPr id="463" name="直線コネクタ 462"/>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156227</xdr:rowOff>
    </xdr:from>
    <xdr:ext cx="405111" cy="259045"/>
    <xdr:sp macro="" textlink="">
      <xdr:nvSpPr>
        <xdr:cNvPr id="464" name="【児童館】&#10;有形固定資産減価償却率最大値テキスト"/>
        <xdr:cNvSpPr txBox="1"/>
      </xdr:nvSpPr>
      <xdr:spPr>
        <a:xfrm>
          <a:off x="164084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428625</xdr:colOff>
      <xdr:row>79</xdr:row>
      <xdr:rowOff>38100</xdr:rowOff>
    </xdr:from>
    <xdr:to>
      <xdr:col>23</xdr:col>
      <xdr:colOff>606425</xdr:colOff>
      <xdr:row>79</xdr:row>
      <xdr:rowOff>38100</xdr:rowOff>
    </xdr:to>
    <xdr:cxnSp macro="">
      <xdr:nvCxnSpPr>
        <xdr:cNvPr id="465" name="直線コネクタ 464"/>
        <xdr:cNvCxnSpPr/>
      </xdr:nvCxnSpPr>
      <xdr:spPr>
        <a:xfrm>
          <a:off x="16230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55263</xdr:rowOff>
    </xdr:from>
    <xdr:ext cx="405111" cy="259045"/>
    <xdr:sp macro="" textlink="">
      <xdr:nvSpPr>
        <xdr:cNvPr id="466" name="【児童館】&#10;有形固定資産減価償却率平均値テキスト"/>
        <xdr:cNvSpPr txBox="1"/>
      </xdr:nvSpPr>
      <xdr:spPr>
        <a:xfrm>
          <a:off x="16408400" y="1428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76836</xdr:rowOff>
    </xdr:from>
    <xdr:to>
      <xdr:col>23</xdr:col>
      <xdr:colOff>568325</xdr:colOff>
      <xdr:row>84</xdr:row>
      <xdr:rowOff>6986</xdr:rowOff>
    </xdr:to>
    <xdr:sp macro="" textlink="">
      <xdr:nvSpPr>
        <xdr:cNvPr id="467" name="フローチャート : 判断 466"/>
        <xdr:cNvSpPr/>
      </xdr:nvSpPr>
      <xdr:spPr>
        <a:xfrm>
          <a:off x="162687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84</xdr:row>
      <xdr:rowOff>74930</xdr:rowOff>
    </xdr:from>
    <xdr:to>
      <xdr:col>22</xdr:col>
      <xdr:colOff>415925</xdr:colOff>
      <xdr:row>85</xdr:row>
      <xdr:rowOff>5080</xdr:rowOff>
    </xdr:to>
    <xdr:sp macro="" textlink="">
      <xdr:nvSpPr>
        <xdr:cNvPr id="468" name="フローチャート : 判断 467"/>
        <xdr:cNvSpPr/>
      </xdr:nvSpPr>
      <xdr:spPr>
        <a:xfrm>
          <a:off x="1543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9" name="テキスト ボックス 46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0" name="テキスト ボックス 46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1" name="テキスト ボックス 47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2" name="テキスト ボックス 47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3" name="テキスト ボックス 47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23495</xdr:rowOff>
    </xdr:from>
    <xdr:to>
      <xdr:col>22</xdr:col>
      <xdr:colOff>415925</xdr:colOff>
      <xdr:row>82</xdr:row>
      <xdr:rowOff>125095</xdr:rowOff>
    </xdr:to>
    <xdr:sp macro="" textlink="">
      <xdr:nvSpPr>
        <xdr:cNvPr id="474" name="円/楕円 473"/>
        <xdr:cNvSpPr/>
      </xdr:nvSpPr>
      <xdr:spPr>
        <a:xfrm>
          <a:off x="15430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167657</xdr:rowOff>
    </xdr:from>
    <xdr:ext cx="405111" cy="259045"/>
    <xdr:sp macro="" textlink="">
      <xdr:nvSpPr>
        <xdr:cNvPr id="475" name="n_1aveValue【児童館】&#10;有形固定資産減価償却率"/>
        <xdr:cNvSpPr txBox="1"/>
      </xdr:nvSpPr>
      <xdr:spPr>
        <a:xfrm>
          <a:off x="15266043"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141622</xdr:rowOff>
    </xdr:from>
    <xdr:ext cx="405111" cy="259045"/>
    <xdr:sp macro="" textlink="">
      <xdr:nvSpPr>
        <xdr:cNvPr id="476" name="n_1mainValue【児童館】&#10;有形固定資産減価償却率"/>
        <xdr:cNvSpPr txBox="1"/>
      </xdr:nvSpPr>
      <xdr:spPr>
        <a:xfrm>
          <a:off x="15266043"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7" name="正方形/長方形 4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8" name="正方形/長方形 4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9" name="正方形/長方形 4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0" name="正方形/長方形 4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1" name="正方形/長方形 4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2" name="正方形/長方形 4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3" name="正方形/長方形 4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4" name="正方形/長方形 4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5" name="テキスト ボックス 4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6" name="直線コネクタ 4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87" name="直線コネクタ 4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88" name="テキスト ボックス 4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89" name="直線コネクタ 4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0" name="テキスト ボックス 4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1" name="直線コネクタ 4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2" name="テキスト ボックス 4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3" name="直線コネクタ 4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4" name="テキスト ボックス 4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5" name="直線コネクタ 4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6" name="テキスト ボックス 4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7" name="直線コネクタ 4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8" name="テキスト ボックス 4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86</xdr:row>
      <xdr:rowOff>76200</xdr:rowOff>
    </xdr:to>
    <xdr:cxnSp macro="">
      <xdr:nvCxnSpPr>
        <xdr:cNvPr id="500" name="直線コネクタ 499"/>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80027</xdr:rowOff>
    </xdr:from>
    <xdr:ext cx="469744" cy="259045"/>
    <xdr:sp macro="" textlink="">
      <xdr:nvSpPr>
        <xdr:cNvPr id="501" name="【児童館】&#10;一人当たり面積最小値テキスト"/>
        <xdr:cNvSpPr txBox="1"/>
      </xdr:nvSpPr>
      <xdr:spPr>
        <a:xfrm>
          <a:off x="222504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32</xdr:col>
      <xdr:colOff>98425</xdr:colOff>
      <xdr:row>86</xdr:row>
      <xdr:rowOff>76200</xdr:rowOff>
    </xdr:from>
    <xdr:to>
      <xdr:col>32</xdr:col>
      <xdr:colOff>276225</xdr:colOff>
      <xdr:row>86</xdr:row>
      <xdr:rowOff>76200</xdr:rowOff>
    </xdr:to>
    <xdr:cxnSp macro="">
      <xdr:nvCxnSpPr>
        <xdr:cNvPr id="502" name="直線コネクタ 501"/>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03" name="【児童館】&#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04" name="直線コネクタ 503"/>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22877</xdr:rowOff>
    </xdr:from>
    <xdr:ext cx="469744" cy="259045"/>
    <xdr:sp macro="" textlink="">
      <xdr:nvSpPr>
        <xdr:cNvPr id="505" name="【児童館】&#10;一人当たり面積平均値テキスト"/>
        <xdr:cNvSpPr txBox="1"/>
      </xdr:nvSpPr>
      <xdr:spPr>
        <a:xfrm>
          <a:off x="222504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0.014</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44450</xdr:rowOff>
    </xdr:from>
    <xdr:to>
      <xdr:col>32</xdr:col>
      <xdr:colOff>238125</xdr:colOff>
      <xdr:row>83</xdr:row>
      <xdr:rowOff>146050</xdr:rowOff>
    </xdr:to>
    <xdr:sp macro="" textlink="">
      <xdr:nvSpPr>
        <xdr:cNvPr id="506" name="フローチャート : 判断 505"/>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82550</xdr:rowOff>
    </xdr:from>
    <xdr:to>
      <xdr:col>31</xdr:col>
      <xdr:colOff>85725</xdr:colOff>
      <xdr:row>84</xdr:row>
      <xdr:rowOff>12700</xdr:rowOff>
    </xdr:to>
    <xdr:sp macro="" textlink="">
      <xdr:nvSpPr>
        <xdr:cNvPr id="507" name="フローチャート : 判断 506"/>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8" name="テキスト ボックス 5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9" name="テキスト ボックス 5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0" name="テキスト ボックス 5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1" name="テキスト ボックス 5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2" name="テキスト ボックス 5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158750</xdr:rowOff>
    </xdr:from>
    <xdr:to>
      <xdr:col>31</xdr:col>
      <xdr:colOff>85725</xdr:colOff>
      <xdr:row>82</xdr:row>
      <xdr:rowOff>88900</xdr:rowOff>
    </xdr:to>
    <xdr:sp macro="" textlink="">
      <xdr:nvSpPr>
        <xdr:cNvPr id="513" name="円/楕円 512"/>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3827</xdr:rowOff>
    </xdr:from>
    <xdr:ext cx="469744" cy="259045"/>
    <xdr:sp macro="" textlink="">
      <xdr:nvSpPr>
        <xdr:cNvPr id="514" name="n_1aveValue【児童館】&#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oneCellAnchor>
    <xdr:from>
      <xdr:col>30</xdr:col>
      <xdr:colOff>473152</xdr:colOff>
      <xdr:row>80</xdr:row>
      <xdr:rowOff>105427</xdr:rowOff>
    </xdr:from>
    <xdr:ext cx="469744" cy="259045"/>
    <xdr:sp macro="" textlink="">
      <xdr:nvSpPr>
        <xdr:cNvPr id="515" name="n_1mainValue【児童館】&#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6" name="正方形/長方形 5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7" name="正方形/長方形 5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8" name="正方形/長方形 5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9" name="正方形/長方形 5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0" name="正方形/長方形 5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1" name="正方形/長方形 5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2" name="正方形/長方形 5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3" name="正方形/長方形 5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4" name="テキスト ボックス 5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5" name="直線コネクタ 5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26" name="テキスト ボックス 52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27" name="直線コネクタ 52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28" name="テキスト ボックス 52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29" name="直線コネクタ 52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0" name="テキスト ボックス 52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1" name="直線コネクタ 53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2" name="テキスト ボックス 53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33" name="直線コネクタ 53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34" name="テキスト ボックス 53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35" name="直線コネクタ 53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36" name="テキスト ボックス 53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7" name="直線コネクタ 5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8" name="テキスト ボックス 5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36195</xdr:rowOff>
    </xdr:from>
    <xdr:to>
      <xdr:col>23</xdr:col>
      <xdr:colOff>516889</xdr:colOff>
      <xdr:row>108</xdr:row>
      <xdr:rowOff>0</xdr:rowOff>
    </xdr:to>
    <xdr:cxnSp macro="">
      <xdr:nvCxnSpPr>
        <xdr:cNvPr id="540" name="直線コネクタ 539"/>
        <xdr:cNvCxnSpPr/>
      </xdr:nvCxnSpPr>
      <xdr:spPr>
        <a:xfrm flipV="1">
          <a:off x="16318864" y="17524095"/>
          <a:ext cx="0" cy="992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3827</xdr:rowOff>
    </xdr:from>
    <xdr:ext cx="405111" cy="259045"/>
    <xdr:sp macro="" textlink="">
      <xdr:nvSpPr>
        <xdr:cNvPr id="541" name="【公民館】&#10;有形固定資産減価償却率最小値テキスト"/>
        <xdr:cNvSpPr txBox="1"/>
      </xdr:nvSpPr>
      <xdr:spPr>
        <a:xfrm>
          <a:off x="16408400"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23</xdr:col>
      <xdr:colOff>428625</xdr:colOff>
      <xdr:row>108</xdr:row>
      <xdr:rowOff>0</xdr:rowOff>
    </xdr:from>
    <xdr:to>
      <xdr:col>23</xdr:col>
      <xdr:colOff>606425</xdr:colOff>
      <xdr:row>108</xdr:row>
      <xdr:rowOff>0</xdr:rowOff>
    </xdr:to>
    <xdr:cxnSp macro="">
      <xdr:nvCxnSpPr>
        <xdr:cNvPr id="542" name="直線コネクタ 541"/>
        <xdr:cNvCxnSpPr/>
      </xdr:nvCxnSpPr>
      <xdr:spPr>
        <a:xfrm>
          <a:off x="16230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154322</xdr:rowOff>
    </xdr:from>
    <xdr:ext cx="405111" cy="259045"/>
    <xdr:sp macro="" textlink="">
      <xdr:nvSpPr>
        <xdr:cNvPr id="543" name="【公民館】&#10;有形固定資産減価償却率最大値テキスト"/>
        <xdr:cNvSpPr txBox="1"/>
      </xdr:nvSpPr>
      <xdr:spPr>
        <a:xfrm>
          <a:off x="16408400" y="1729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23</xdr:col>
      <xdr:colOff>428625</xdr:colOff>
      <xdr:row>102</xdr:row>
      <xdr:rowOff>36195</xdr:rowOff>
    </xdr:from>
    <xdr:to>
      <xdr:col>23</xdr:col>
      <xdr:colOff>606425</xdr:colOff>
      <xdr:row>102</xdr:row>
      <xdr:rowOff>36195</xdr:rowOff>
    </xdr:to>
    <xdr:cxnSp macro="">
      <xdr:nvCxnSpPr>
        <xdr:cNvPr id="544" name="直線コネクタ 543"/>
        <xdr:cNvCxnSpPr/>
      </xdr:nvCxnSpPr>
      <xdr:spPr>
        <a:xfrm>
          <a:off x="16230600" y="17524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93363</xdr:rowOff>
    </xdr:from>
    <xdr:ext cx="405111" cy="259045"/>
    <xdr:sp macro="" textlink="">
      <xdr:nvSpPr>
        <xdr:cNvPr id="545" name="【公民館】&#10;有形固定資産減価償却率平均値テキスト"/>
        <xdr:cNvSpPr txBox="1"/>
      </xdr:nvSpPr>
      <xdr:spPr>
        <a:xfrm>
          <a:off x="16408400" y="1775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114936</xdr:rowOff>
    </xdr:from>
    <xdr:to>
      <xdr:col>23</xdr:col>
      <xdr:colOff>568325</xdr:colOff>
      <xdr:row>104</xdr:row>
      <xdr:rowOff>45086</xdr:rowOff>
    </xdr:to>
    <xdr:sp macro="" textlink="">
      <xdr:nvSpPr>
        <xdr:cNvPr id="546" name="フローチャート : 判断 545"/>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8255</xdr:rowOff>
    </xdr:from>
    <xdr:to>
      <xdr:col>22</xdr:col>
      <xdr:colOff>415925</xdr:colOff>
      <xdr:row>105</xdr:row>
      <xdr:rowOff>109855</xdr:rowOff>
    </xdr:to>
    <xdr:sp macro="" textlink="">
      <xdr:nvSpPr>
        <xdr:cNvPr id="547" name="フローチャート : 判断 546"/>
        <xdr:cNvSpPr/>
      </xdr:nvSpPr>
      <xdr:spPr>
        <a:xfrm>
          <a:off x="1543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8" name="テキスト ボックス 5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9" name="テキスト ボックス 5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0" name="テキスト ボックス 5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1" name="テキスト ボックス 5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2" name="テキスト ボックス 5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19686</xdr:rowOff>
    </xdr:from>
    <xdr:to>
      <xdr:col>22</xdr:col>
      <xdr:colOff>415925</xdr:colOff>
      <xdr:row>101</xdr:row>
      <xdr:rowOff>121286</xdr:rowOff>
    </xdr:to>
    <xdr:sp macro="" textlink="">
      <xdr:nvSpPr>
        <xdr:cNvPr id="553" name="円/楕円 552"/>
        <xdr:cNvSpPr/>
      </xdr:nvSpPr>
      <xdr:spPr>
        <a:xfrm>
          <a:off x="15430500" y="173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100982</xdr:rowOff>
    </xdr:from>
    <xdr:ext cx="405111" cy="259045"/>
    <xdr:sp macro="" textlink="">
      <xdr:nvSpPr>
        <xdr:cNvPr id="554" name="n_1aveValue【公民館】&#10;有形固定資産減価償却率"/>
        <xdr:cNvSpPr txBox="1"/>
      </xdr:nvSpPr>
      <xdr:spPr>
        <a:xfrm>
          <a:off x="15266043"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137813</xdr:rowOff>
    </xdr:from>
    <xdr:ext cx="405111" cy="259045"/>
    <xdr:sp macro="" textlink="">
      <xdr:nvSpPr>
        <xdr:cNvPr id="555" name="n_1mainValue【公民館】&#10;有形固定資産減価償却率"/>
        <xdr:cNvSpPr txBox="1"/>
      </xdr:nvSpPr>
      <xdr:spPr>
        <a:xfrm>
          <a:off x="15266043" y="1711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6" name="正方形/長方形 5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7" name="正方形/長方形 5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8" name="正方形/長方形 5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9" name="正方形/長方形 5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0" name="正方形/長方形 5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1" name="正方形/長方形 5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2" name="正方形/長方形 5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3" name="正方形/長方形 5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4" name="テキスト ボックス 5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5" name="直線コネクタ 5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6" name="直線コネクタ 56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7" name="テキスト ボックス 56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68" name="直線コネクタ 56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69" name="テキスト ボックス 56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70" name="直線コネクタ 56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71" name="テキスト ボックス 57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72" name="直線コネクタ 57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3" name="テキスト ボックス 57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4" name="直線コネクタ 5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5" name="テキスト ボックス 5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7620</xdr:rowOff>
    </xdr:from>
    <xdr:to>
      <xdr:col>32</xdr:col>
      <xdr:colOff>186689</xdr:colOff>
      <xdr:row>107</xdr:row>
      <xdr:rowOff>110489</xdr:rowOff>
    </xdr:to>
    <xdr:cxnSp macro="">
      <xdr:nvCxnSpPr>
        <xdr:cNvPr id="577" name="直線コネクタ 576"/>
        <xdr:cNvCxnSpPr/>
      </xdr:nvCxnSpPr>
      <xdr:spPr>
        <a:xfrm flipV="1">
          <a:off x="22160864" y="171526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114316</xdr:rowOff>
    </xdr:from>
    <xdr:ext cx="469744" cy="259045"/>
    <xdr:sp macro="" textlink="">
      <xdr:nvSpPr>
        <xdr:cNvPr id="578" name="【公民館】&#10;一人当たり面積最小値テキスト"/>
        <xdr:cNvSpPr txBox="1"/>
      </xdr:nvSpPr>
      <xdr:spPr>
        <a:xfrm>
          <a:off x="222504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107</xdr:row>
      <xdr:rowOff>110489</xdr:rowOff>
    </xdr:from>
    <xdr:to>
      <xdr:col>32</xdr:col>
      <xdr:colOff>276225</xdr:colOff>
      <xdr:row>107</xdr:row>
      <xdr:rowOff>110489</xdr:rowOff>
    </xdr:to>
    <xdr:cxnSp macro="">
      <xdr:nvCxnSpPr>
        <xdr:cNvPr id="579" name="直線コネクタ 578"/>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125747</xdr:rowOff>
    </xdr:from>
    <xdr:ext cx="469744" cy="259045"/>
    <xdr:sp macro="" textlink="">
      <xdr:nvSpPr>
        <xdr:cNvPr id="580" name="【公民館】&#10;一人当たり面積最大値テキスト"/>
        <xdr:cNvSpPr txBox="1"/>
      </xdr:nvSpPr>
      <xdr:spPr>
        <a:xfrm>
          <a:off x="222504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100</xdr:row>
      <xdr:rowOff>7620</xdr:rowOff>
    </xdr:from>
    <xdr:to>
      <xdr:col>32</xdr:col>
      <xdr:colOff>276225</xdr:colOff>
      <xdr:row>100</xdr:row>
      <xdr:rowOff>7620</xdr:rowOff>
    </xdr:to>
    <xdr:cxnSp macro="">
      <xdr:nvCxnSpPr>
        <xdr:cNvPr id="581" name="直線コネクタ 580"/>
        <xdr:cNvCxnSpPr/>
      </xdr:nvCxnSpPr>
      <xdr:spPr>
        <a:xfrm>
          <a:off x="22072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38116</xdr:rowOff>
    </xdr:from>
    <xdr:ext cx="469744" cy="259045"/>
    <xdr:sp macro="" textlink="">
      <xdr:nvSpPr>
        <xdr:cNvPr id="582" name="【公民館】&#10;一人当たり面積平均値テキスト"/>
        <xdr:cNvSpPr txBox="1"/>
      </xdr:nvSpPr>
      <xdr:spPr>
        <a:xfrm>
          <a:off x="222504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59689</xdr:rowOff>
    </xdr:from>
    <xdr:to>
      <xdr:col>32</xdr:col>
      <xdr:colOff>238125</xdr:colOff>
      <xdr:row>105</xdr:row>
      <xdr:rowOff>161289</xdr:rowOff>
    </xdr:to>
    <xdr:sp macro="" textlink="">
      <xdr:nvSpPr>
        <xdr:cNvPr id="583" name="フローチャート : 判断 582"/>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100</xdr:row>
      <xdr:rowOff>139700</xdr:rowOff>
    </xdr:from>
    <xdr:to>
      <xdr:col>31</xdr:col>
      <xdr:colOff>85725</xdr:colOff>
      <xdr:row>101</xdr:row>
      <xdr:rowOff>69850</xdr:rowOff>
    </xdr:to>
    <xdr:sp macro="" textlink="">
      <xdr:nvSpPr>
        <xdr:cNvPr id="584" name="フローチャート : 判断 583"/>
        <xdr:cNvSpPr/>
      </xdr:nvSpPr>
      <xdr:spPr>
        <a:xfrm>
          <a:off x="21272500" y="1728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5" name="テキスト ボックス 58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6" name="テキスト ボックス 58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7" name="テキスト ボックス 58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8" name="テキスト ボックス 58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9" name="テキスト ボックス 58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105411</xdr:rowOff>
    </xdr:from>
    <xdr:to>
      <xdr:col>31</xdr:col>
      <xdr:colOff>85725</xdr:colOff>
      <xdr:row>108</xdr:row>
      <xdr:rowOff>35561</xdr:rowOff>
    </xdr:to>
    <xdr:sp macro="" textlink="">
      <xdr:nvSpPr>
        <xdr:cNvPr id="590" name="円/楕円 589"/>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86377</xdr:rowOff>
    </xdr:from>
    <xdr:ext cx="469744" cy="259045"/>
    <xdr:sp macro="" textlink="">
      <xdr:nvSpPr>
        <xdr:cNvPr id="591" name="n_1aveValue【公民館】&#10;一人当たり面積"/>
        <xdr:cNvSpPr txBox="1"/>
      </xdr:nvSpPr>
      <xdr:spPr>
        <a:xfrm>
          <a:off x="210757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26688</xdr:rowOff>
    </xdr:from>
    <xdr:ext cx="469744" cy="259045"/>
    <xdr:sp macro="" textlink="">
      <xdr:nvSpPr>
        <xdr:cNvPr id="592" name="n_1mainValue【公民館】&#10;一人当たり面積"/>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3" name="正方形/長方形 5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4" name="正方形/長方形 5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5" name="テキスト ボックス 5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年度の有形固定資産減価償却率を施設類型別で類似団体平均と比較すると、公営住宅が低く、公民館が高くなっている。</a:t>
          </a:r>
          <a:endParaRPr lang="ja-JP" altLang="ja-JP" sz="1400">
            <a:effectLst/>
          </a:endParaRPr>
        </a:p>
        <a:p>
          <a:r>
            <a:rPr lang="ja-JP" altLang="ja-JP" sz="1100">
              <a:solidFill>
                <a:schemeClr val="dk1"/>
              </a:solidFill>
              <a:effectLst/>
              <a:latin typeface="+mn-lt"/>
              <a:ea typeface="+mn-ea"/>
              <a:cs typeface="+mn-cs"/>
            </a:rPr>
            <a:t>公営住宅については、平成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年度に策定した長寿命化計画（計画期間：</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年間）に基づき、計画的な修繕・改善、更新コストの削減・平準化に取り組んでいる。</a:t>
          </a:r>
          <a:endParaRPr lang="ja-JP" altLang="ja-JP" sz="1400">
            <a:effectLst/>
          </a:endParaRPr>
        </a:p>
        <a:p>
          <a:r>
            <a:rPr lang="ja-JP" altLang="ja-JP" sz="1100">
              <a:solidFill>
                <a:schemeClr val="dk1"/>
              </a:solidFill>
              <a:effectLst/>
              <a:latin typeface="+mn-lt"/>
              <a:ea typeface="+mn-ea"/>
              <a:cs typeface="+mn-cs"/>
            </a:rPr>
            <a:t>一方、公民館について、中央公民館は所在地が第一種低層住居専用地域となっており、公共施設の配置にあたって建築基準法上の課題等がある。このため、周辺施設との複合化などの取り組みも検討していく。</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183,589
180,784
27.55
68,796,815
66,281,575
2,304,870
34,485,847
34,426,017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17.3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113756</xdr:rowOff>
    </xdr:from>
    <xdr:to>
      <xdr:col>6</xdr:col>
      <xdr:colOff>510540</xdr:colOff>
      <xdr:row>41</xdr:row>
      <xdr:rowOff>136616</xdr:rowOff>
    </xdr:to>
    <xdr:cxnSp macro="">
      <xdr:nvCxnSpPr>
        <xdr:cNvPr id="59" name="直線コネクタ 58"/>
        <xdr:cNvCxnSpPr/>
      </xdr:nvCxnSpPr>
      <xdr:spPr>
        <a:xfrm flipV="1">
          <a:off x="4634865" y="577160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140443</xdr:rowOff>
    </xdr:from>
    <xdr:ext cx="405111" cy="259045"/>
    <xdr:sp macro="" textlink="">
      <xdr:nvSpPr>
        <xdr:cNvPr id="60" name="【図書館】&#10;有形固定資産減価償却率最小値テキスト"/>
        <xdr:cNvSpPr txBox="1"/>
      </xdr:nvSpPr>
      <xdr:spPr>
        <a:xfrm>
          <a:off x="4724400" y="716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422275</xdr:colOff>
      <xdr:row>41</xdr:row>
      <xdr:rowOff>136616</xdr:rowOff>
    </xdr:from>
    <xdr:to>
      <xdr:col>6</xdr:col>
      <xdr:colOff>600075</xdr:colOff>
      <xdr:row>41</xdr:row>
      <xdr:rowOff>136616</xdr:rowOff>
    </xdr:to>
    <xdr:cxnSp macro="">
      <xdr:nvCxnSpPr>
        <xdr:cNvPr id="61" name="直線コネクタ 60"/>
        <xdr:cNvCxnSpPr/>
      </xdr:nvCxnSpPr>
      <xdr:spPr>
        <a:xfrm>
          <a:off x="4546600" y="716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60433</xdr:rowOff>
    </xdr:from>
    <xdr:ext cx="405111" cy="259045"/>
    <xdr:sp macro="" textlink="">
      <xdr:nvSpPr>
        <xdr:cNvPr id="62" name="【図書館】&#10;有形固定資産減価償却率最大値テキスト"/>
        <xdr:cNvSpPr txBox="1"/>
      </xdr:nvSpPr>
      <xdr:spPr>
        <a:xfrm>
          <a:off x="4724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6</xdr:col>
      <xdr:colOff>422275</xdr:colOff>
      <xdr:row>33</xdr:row>
      <xdr:rowOff>113756</xdr:rowOff>
    </xdr:from>
    <xdr:to>
      <xdr:col>6</xdr:col>
      <xdr:colOff>600075</xdr:colOff>
      <xdr:row>33</xdr:row>
      <xdr:rowOff>113756</xdr:rowOff>
    </xdr:to>
    <xdr:cxnSp macro="">
      <xdr:nvCxnSpPr>
        <xdr:cNvPr id="63" name="直線コネクタ 62"/>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157316</xdr:rowOff>
    </xdr:from>
    <xdr:ext cx="405111" cy="259045"/>
    <xdr:sp macro="" textlink="">
      <xdr:nvSpPr>
        <xdr:cNvPr id="64" name="【図書館】&#10;有形固定資産減価償却率平均値テキスト"/>
        <xdr:cNvSpPr txBox="1"/>
      </xdr:nvSpPr>
      <xdr:spPr>
        <a:xfrm>
          <a:off x="4724400" y="6329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7439</xdr:rowOff>
    </xdr:from>
    <xdr:to>
      <xdr:col>6</xdr:col>
      <xdr:colOff>561975</xdr:colOff>
      <xdr:row>37</xdr:row>
      <xdr:rowOff>109039</xdr:rowOff>
    </xdr:to>
    <xdr:sp macro="" textlink="">
      <xdr:nvSpPr>
        <xdr:cNvPr id="65" name="フローチャート : 判断 64"/>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110308</xdr:rowOff>
    </xdr:from>
    <xdr:to>
      <xdr:col>5</xdr:col>
      <xdr:colOff>409575</xdr:colOff>
      <xdr:row>37</xdr:row>
      <xdr:rowOff>40458</xdr:rowOff>
    </xdr:to>
    <xdr:sp macro="" textlink="">
      <xdr:nvSpPr>
        <xdr:cNvPr id="66" name="フローチャート : 判断 65"/>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31585</xdr:rowOff>
    </xdr:from>
    <xdr:ext cx="405111" cy="259045"/>
    <xdr:sp macro="" textlink="">
      <xdr:nvSpPr>
        <xdr:cNvPr id="67" name="n_1aveValue【図書館】&#10;有形固定資産減価償却率"/>
        <xdr:cNvSpPr txBox="1"/>
      </xdr:nvSpPr>
      <xdr:spPr>
        <a:xfrm>
          <a:off x="3582043"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108676</xdr:rowOff>
    </xdr:from>
    <xdr:to>
      <xdr:col>5</xdr:col>
      <xdr:colOff>409575</xdr:colOff>
      <xdr:row>34</xdr:row>
      <xdr:rowOff>38826</xdr:rowOff>
    </xdr:to>
    <xdr:sp macro="" textlink="">
      <xdr:nvSpPr>
        <xdr:cNvPr id="73" name="円/楕円 72"/>
        <xdr:cNvSpPr/>
      </xdr:nvSpPr>
      <xdr:spPr>
        <a:xfrm>
          <a:off x="3746500" y="57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32</xdr:row>
      <xdr:rowOff>55353</xdr:rowOff>
    </xdr:from>
    <xdr:ext cx="405111" cy="259045"/>
    <xdr:sp macro="" textlink="">
      <xdr:nvSpPr>
        <xdr:cNvPr id="74" name="n_1mainValue【図書館】&#10;有形固定資産減価償却率"/>
        <xdr:cNvSpPr txBox="1"/>
      </xdr:nvSpPr>
      <xdr:spPr>
        <a:xfrm>
          <a:off x="3582043" y="554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76200</xdr:rowOff>
    </xdr:from>
    <xdr:to>
      <xdr:col>15</xdr:col>
      <xdr:colOff>180340</xdr:colOff>
      <xdr:row>41</xdr:row>
      <xdr:rowOff>133350</xdr:rowOff>
    </xdr:to>
    <xdr:cxnSp macro="">
      <xdr:nvCxnSpPr>
        <xdr:cNvPr id="101" name="直線コネクタ 100"/>
        <xdr:cNvCxnSpPr/>
      </xdr:nvCxnSpPr>
      <xdr:spPr>
        <a:xfrm flipV="1">
          <a:off x="10476865" y="556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137177</xdr:rowOff>
    </xdr:from>
    <xdr:ext cx="469744" cy="259045"/>
    <xdr:sp macro="" textlink="">
      <xdr:nvSpPr>
        <xdr:cNvPr id="102" name="【図書館】&#10;一人当たり面積最小値テキスト"/>
        <xdr:cNvSpPr txBox="1"/>
      </xdr:nvSpPr>
      <xdr:spPr>
        <a:xfrm>
          <a:off x="10566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15</xdr:col>
      <xdr:colOff>92075</xdr:colOff>
      <xdr:row>41</xdr:row>
      <xdr:rowOff>133350</xdr:rowOff>
    </xdr:from>
    <xdr:to>
      <xdr:col>15</xdr:col>
      <xdr:colOff>269875</xdr:colOff>
      <xdr:row>41</xdr:row>
      <xdr:rowOff>133350</xdr:rowOff>
    </xdr:to>
    <xdr:cxnSp macro="">
      <xdr:nvCxnSpPr>
        <xdr:cNvPr id="103" name="直線コネクタ 102"/>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22877</xdr:rowOff>
    </xdr:from>
    <xdr:ext cx="469744" cy="259045"/>
    <xdr:sp macro="" textlink="">
      <xdr:nvSpPr>
        <xdr:cNvPr id="104" name="【図書館】&#10;一人当たり面積最大値テキスト"/>
        <xdr:cNvSpPr txBox="1"/>
      </xdr:nvSpPr>
      <xdr:spPr>
        <a:xfrm>
          <a:off x="10566400"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15</xdr:col>
      <xdr:colOff>92075</xdr:colOff>
      <xdr:row>32</xdr:row>
      <xdr:rowOff>76200</xdr:rowOff>
    </xdr:from>
    <xdr:to>
      <xdr:col>15</xdr:col>
      <xdr:colOff>269875</xdr:colOff>
      <xdr:row>32</xdr:row>
      <xdr:rowOff>76200</xdr:rowOff>
    </xdr:to>
    <xdr:cxnSp macro="">
      <xdr:nvCxnSpPr>
        <xdr:cNvPr id="105" name="直線コネクタ 104"/>
        <xdr:cNvCxnSpPr/>
      </xdr:nvCxnSpPr>
      <xdr:spPr>
        <a:xfrm>
          <a:off x="103886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85470</xdr:rowOff>
    </xdr:from>
    <xdr:ext cx="469744" cy="259045"/>
    <xdr:sp macro="" textlink="">
      <xdr:nvSpPr>
        <xdr:cNvPr id="106" name="【図書館】&#10;一人当たり面積平均値テキスト"/>
        <xdr:cNvSpPr txBox="1"/>
      </xdr:nvSpPr>
      <xdr:spPr>
        <a:xfrm>
          <a:off x="10566400" y="660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107043</xdr:rowOff>
    </xdr:from>
    <xdr:to>
      <xdr:col>15</xdr:col>
      <xdr:colOff>231775</xdr:colOff>
      <xdr:row>39</xdr:row>
      <xdr:rowOff>37193</xdr:rowOff>
    </xdr:to>
    <xdr:sp macro="" textlink="">
      <xdr:nvSpPr>
        <xdr:cNvPr id="107" name="フローチャート : 判断 106"/>
        <xdr:cNvSpPr/>
      </xdr:nvSpPr>
      <xdr:spPr>
        <a:xfrm>
          <a:off x="10426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33565</xdr:rowOff>
    </xdr:from>
    <xdr:to>
      <xdr:col>14</xdr:col>
      <xdr:colOff>79375</xdr:colOff>
      <xdr:row>39</xdr:row>
      <xdr:rowOff>135165</xdr:rowOff>
    </xdr:to>
    <xdr:sp macro="" textlink="">
      <xdr:nvSpPr>
        <xdr:cNvPr id="108" name="フローチャート : 判断 107"/>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126292</xdr:rowOff>
    </xdr:from>
    <xdr:ext cx="469744" cy="259045"/>
    <xdr:sp macro="" textlink="">
      <xdr:nvSpPr>
        <xdr:cNvPr id="109" name="n_1aveValue【図書館】&#10;一人当たり面積"/>
        <xdr:cNvSpPr txBox="1"/>
      </xdr:nvSpPr>
      <xdr:spPr>
        <a:xfrm>
          <a:off x="93917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139700</xdr:rowOff>
    </xdr:from>
    <xdr:to>
      <xdr:col>14</xdr:col>
      <xdr:colOff>79375</xdr:colOff>
      <xdr:row>39</xdr:row>
      <xdr:rowOff>69850</xdr:rowOff>
    </xdr:to>
    <xdr:sp macro="" textlink="">
      <xdr:nvSpPr>
        <xdr:cNvPr id="115" name="円/楕円 114"/>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86377</xdr:rowOff>
    </xdr:from>
    <xdr:ext cx="469744" cy="259045"/>
    <xdr:sp macro="" textlink="">
      <xdr:nvSpPr>
        <xdr:cNvPr id="116" name="n_1main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9" name="テキスト ボックス 12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7" name="テキスト ボックス 13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169545</xdr:rowOff>
    </xdr:from>
    <xdr:to>
      <xdr:col>6</xdr:col>
      <xdr:colOff>510540</xdr:colOff>
      <xdr:row>63</xdr:row>
      <xdr:rowOff>26670</xdr:rowOff>
    </xdr:to>
    <xdr:cxnSp macro="">
      <xdr:nvCxnSpPr>
        <xdr:cNvPr id="141" name="直線コネクタ 140"/>
        <xdr:cNvCxnSpPr/>
      </xdr:nvCxnSpPr>
      <xdr:spPr>
        <a:xfrm flipV="1">
          <a:off x="4634865" y="9770745"/>
          <a:ext cx="0" cy="105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30497</xdr:rowOff>
    </xdr:from>
    <xdr:ext cx="405111" cy="259045"/>
    <xdr:sp macro="" textlink="">
      <xdr:nvSpPr>
        <xdr:cNvPr id="142" name="【体育館・プール】&#10;有形固定資産減価償却率最小値テキスト"/>
        <xdr:cNvSpPr txBox="1"/>
      </xdr:nvSpPr>
      <xdr:spPr>
        <a:xfrm>
          <a:off x="47244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6</xdr:col>
      <xdr:colOff>422275</xdr:colOff>
      <xdr:row>63</xdr:row>
      <xdr:rowOff>26670</xdr:rowOff>
    </xdr:from>
    <xdr:to>
      <xdr:col>6</xdr:col>
      <xdr:colOff>600075</xdr:colOff>
      <xdr:row>63</xdr:row>
      <xdr:rowOff>26670</xdr:rowOff>
    </xdr:to>
    <xdr:cxnSp macro="">
      <xdr:nvCxnSpPr>
        <xdr:cNvPr id="143" name="直線コネクタ 142"/>
        <xdr:cNvCxnSpPr/>
      </xdr:nvCxnSpPr>
      <xdr:spPr>
        <a:xfrm>
          <a:off x="4546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116222</xdr:rowOff>
    </xdr:from>
    <xdr:ext cx="405111" cy="259045"/>
    <xdr:sp macro="" textlink="">
      <xdr:nvSpPr>
        <xdr:cNvPr id="144" name="【体育館・プール】&#10;有形固定資産減価償却率最大値テキスト"/>
        <xdr:cNvSpPr txBox="1"/>
      </xdr:nvSpPr>
      <xdr:spPr>
        <a:xfrm>
          <a:off x="47244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6</xdr:col>
      <xdr:colOff>422275</xdr:colOff>
      <xdr:row>56</xdr:row>
      <xdr:rowOff>169545</xdr:rowOff>
    </xdr:from>
    <xdr:to>
      <xdr:col>6</xdr:col>
      <xdr:colOff>600075</xdr:colOff>
      <xdr:row>56</xdr:row>
      <xdr:rowOff>169545</xdr:rowOff>
    </xdr:to>
    <xdr:cxnSp macro="">
      <xdr:nvCxnSpPr>
        <xdr:cNvPr id="145" name="直線コネクタ 144"/>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66692</xdr:rowOff>
    </xdr:from>
    <xdr:ext cx="405111" cy="259045"/>
    <xdr:sp macro="" textlink="">
      <xdr:nvSpPr>
        <xdr:cNvPr id="146" name="【体育館・プール】&#10;有形固定資産減価償却率平均値テキスト"/>
        <xdr:cNvSpPr txBox="1"/>
      </xdr:nvSpPr>
      <xdr:spPr>
        <a:xfrm>
          <a:off x="4724400" y="10353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88265</xdr:rowOff>
    </xdr:from>
    <xdr:to>
      <xdr:col>6</xdr:col>
      <xdr:colOff>561975</xdr:colOff>
      <xdr:row>61</xdr:row>
      <xdr:rowOff>18415</xdr:rowOff>
    </xdr:to>
    <xdr:sp macro="" textlink="">
      <xdr:nvSpPr>
        <xdr:cNvPr id="147" name="フローチャート : 判断 146"/>
        <xdr:cNvSpPr/>
      </xdr:nvSpPr>
      <xdr:spPr>
        <a:xfrm>
          <a:off x="45847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59690</xdr:rowOff>
    </xdr:from>
    <xdr:to>
      <xdr:col>5</xdr:col>
      <xdr:colOff>409575</xdr:colOff>
      <xdr:row>59</xdr:row>
      <xdr:rowOff>161290</xdr:rowOff>
    </xdr:to>
    <xdr:sp macro="" textlink="">
      <xdr:nvSpPr>
        <xdr:cNvPr id="148" name="フローチャート : 判断 147"/>
        <xdr:cNvSpPr/>
      </xdr:nvSpPr>
      <xdr:spPr>
        <a:xfrm>
          <a:off x="3746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6367</xdr:rowOff>
    </xdr:from>
    <xdr:ext cx="405111" cy="259045"/>
    <xdr:sp macro="" textlink="">
      <xdr:nvSpPr>
        <xdr:cNvPr id="149" name="n_1aveValue【体育館・プール】&#10;有形固定資産減価償却率"/>
        <xdr:cNvSpPr txBox="1"/>
      </xdr:nvSpPr>
      <xdr:spPr>
        <a:xfrm>
          <a:off x="3582043"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111125</xdr:rowOff>
    </xdr:from>
    <xdr:to>
      <xdr:col>5</xdr:col>
      <xdr:colOff>409575</xdr:colOff>
      <xdr:row>60</xdr:row>
      <xdr:rowOff>41275</xdr:rowOff>
    </xdr:to>
    <xdr:sp macro="" textlink="">
      <xdr:nvSpPr>
        <xdr:cNvPr id="155" name="円/楕円 154"/>
        <xdr:cNvSpPr/>
      </xdr:nvSpPr>
      <xdr:spPr>
        <a:xfrm>
          <a:off x="3746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32402</xdr:rowOff>
    </xdr:from>
    <xdr:ext cx="405111" cy="259045"/>
    <xdr:sp macro="" textlink="">
      <xdr:nvSpPr>
        <xdr:cNvPr id="156" name="n_1mainValue【体育館・プール】&#10;有形固定資産減価償却率"/>
        <xdr:cNvSpPr txBox="1"/>
      </xdr:nvSpPr>
      <xdr:spPr>
        <a:xfrm>
          <a:off x="3582043"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169164</xdr:rowOff>
    </xdr:from>
    <xdr:to>
      <xdr:col>15</xdr:col>
      <xdr:colOff>180340</xdr:colOff>
      <xdr:row>63</xdr:row>
      <xdr:rowOff>29718</xdr:rowOff>
    </xdr:to>
    <xdr:cxnSp macro="">
      <xdr:nvCxnSpPr>
        <xdr:cNvPr id="178" name="直線コネクタ 177"/>
        <xdr:cNvCxnSpPr/>
      </xdr:nvCxnSpPr>
      <xdr:spPr>
        <a:xfrm flipV="1">
          <a:off x="10476865" y="9770364"/>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33545</xdr:rowOff>
    </xdr:from>
    <xdr:ext cx="469744" cy="259045"/>
    <xdr:sp macro="" textlink="">
      <xdr:nvSpPr>
        <xdr:cNvPr id="179" name="【体育館・プール】&#10;一人当たり面積最小値テキスト"/>
        <xdr:cNvSpPr txBox="1"/>
      </xdr:nvSpPr>
      <xdr:spPr>
        <a:xfrm>
          <a:off x="10566400" y="1083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15</xdr:col>
      <xdr:colOff>92075</xdr:colOff>
      <xdr:row>63</xdr:row>
      <xdr:rowOff>29718</xdr:rowOff>
    </xdr:from>
    <xdr:to>
      <xdr:col>15</xdr:col>
      <xdr:colOff>269875</xdr:colOff>
      <xdr:row>63</xdr:row>
      <xdr:rowOff>29718</xdr:rowOff>
    </xdr:to>
    <xdr:cxnSp macro="">
      <xdr:nvCxnSpPr>
        <xdr:cNvPr id="180" name="直線コネクタ 179"/>
        <xdr:cNvCxnSpPr/>
      </xdr:nvCxnSpPr>
      <xdr:spPr>
        <a:xfrm>
          <a:off x="10388600" y="1083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115841</xdr:rowOff>
    </xdr:from>
    <xdr:ext cx="469744" cy="259045"/>
    <xdr:sp macro="" textlink="">
      <xdr:nvSpPr>
        <xdr:cNvPr id="181" name="【体育館・プール】&#10;一人当たり面積最大値テキスト"/>
        <xdr:cNvSpPr txBox="1"/>
      </xdr:nvSpPr>
      <xdr:spPr>
        <a:xfrm>
          <a:off x="10566400" y="954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0.263</a:t>
          </a:r>
          <a:endParaRPr kumimoji="1" lang="ja-JP" altLang="en-US" sz="1000" b="1">
            <a:latin typeface="ＭＳ Ｐゴシック"/>
          </a:endParaRPr>
        </a:p>
      </xdr:txBody>
    </xdr:sp>
    <xdr:clientData/>
  </xdr:oneCellAnchor>
  <xdr:twoCellAnchor>
    <xdr:from>
      <xdr:col>15</xdr:col>
      <xdr:colOff>92075</xdr:colOff>
      <xdr:row>56</xdr:row>
      <xdr:rowOff>169164</xdr:rowOff>
    </xdr:from>
    <xdr:to>
      <xdr:col>15</xdr:col>
      <xdr:colOff>269875</xdr:colOff>
      <xdr:row>56</xdr:row>
      <xdr:rowOff>169164</xdr:rowOff>
    </xdr:to>
    <xdr:cxnSp macro="">
      <xdr:nvCxnSpPr>
        <xdr:cNvPr id="182" name="直線コネクタ 181"/>
        <xdr:cNvCxnSpPr/>
      </xdr:nvCxnSpPr>
      <xdr:spPr>
        <a:xfrm>
          <a:off x="10388600" y="97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151655</xdr:rowOff>
    </xdr:from>
    <xdr:ext cx="469744" cy="259045"/>
    <xdr:sp macro="" textlink="">
      <xdr:nvSpPr>
        <xdr:cNvPr id="183" name="【体育館・プール】&#10;一人当たり面積平均値テキスト"/>
        <xdr:cNvSpPr txBox="1"/>
      </xdr:nvSpPr>
      <xdr:spPr>
        <a:xfrm>
          <a:off x="10566400" y="1043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1778</xdr:rowOff>
    </xdr:from>
    <xdr:to>
      <xdr:col>15</xdr:col>
      <xdr:colOff>231775</xdr:colOff>
      <xdr:row>61</xdr:row>
      <xdr:rowOff>103378</xdr:rowOff>
    </xdr:to>
    <xdr:sp macro="" textlink="">
      <xdr:nvSpPr>
        <xdr:cNvPr id="184" name="フローチャート : 判断 183"/>
        <xdr:cNvSpPr/>
      </xdr:nvSpPr>
      <xdr:spPr>
        <a:xfrm>
          <a:off x="104267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47498</xdr:rowOff>
    </xdr:from>
    <xdr:to>
      <xdr:col>14</xdr:col>
      <xdr:colOff>79375</xdr:colOff>
      <xdr:row>61</xdr:row>
      <xdr:rowOff>149098</xdr:rowOff>
    </xdr:to>
    <xdr:sp macro="" textlink="">
      <xdr:nvSpPr>
        <xdr:cNvPr id="185" name="フローチャート : 判断 184"/>
        <xdr:cNvSpPr/>
      </xdr:nvSpPr>
      <xdr:spPr>
        <a:xfrm>
          <a:off x="9588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165625</xdr:rowOff>
    </xdr:from>
    <xdr:ext cx="469744" cy="259045"/>
    <xdr:sp macro="" textlink="">
      <xdr:nvSpPr>
        <xdr:cNvPr id="186" name="n_1aveValue【体育館・プール】&#10;一人当たり面積"/>
        <xdr:cNvSpPr txBox="1"/>
      </xdr:nvSpPr>
      <xdr:spPr>
        <a:xfrm>
          <a:off x="93917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33782</xdr:rowOff>
    </xdr:from>
    <xdr:to>
      <xdr:col>14</xdr:col>
      <xdr:colOff>79375</xdr:colOff>
      <xdr:row>63</xdr:row>
      <xdr:rowOff>135382</xdr:rowOff>
    </xdr:to>
    <xdr:sp macro="" textlink="">
      <xdr:nvSpPr>
        <xdr:cNvPr id="192" name="円/楕円 191"/>
        <xdr:cNvSpPr/>
      </xdr:nvSpPr>
      <xdr:spPr>
        <a:xfrm>
          <a:off x="9588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126509</xdr:rowOff>
    </xdr:from>
    <xdr:ext cx="469744" cy="259045"/>
    <xdr:sp macro="" textlink="">
      <xdr:nvSpPr>
        <xdr:cNvPr id="193" name="n_1mainValue【体育館・プール】&#10;一人当たり面積"/>
        <xdr:cNvSpPr txBox="1"/>
      </xdr:nvSpPr>
      <xdr:spPr>
        <a:xfrm>
          <a:off x="9391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5" name="テキスト ボックス 204"/>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60961</xdr:rowOff>
    </xdr:from>
    <xdr:to>
      <xdr:col>6</xdr:col>
      <xdr:colOff>510540</xdr:colOff>
      <xdr:row>86</xdr:row>
      <xdr:rowOff>17145</xdr:rowOff>
    </xdr:to>
    <xdr:cxnSp macro="">
      <xdr:nvCxnSpPr>
        <xdr:cNvPr id="217" name="直線コネクタ 216"/>
        <xdr:cNvCxnSpPr/>
      </xdr:nvCxnSpPr>
      <xdr:spPr>
        <a:xfrm flipV="1">
          <a:off x="4634865" y="13434061"/>
          <a:ext cx="0" cy="132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20972</xdr:rowOff>
    </xdr:from>
    <xdr:ext cx="340478" cy="259045"/>
    <xdr:sp macro="" textlink="">
      <xdr:nvSpPr>
        <xdr:cNvPr id="218" name="【福祉施設】&#10;有形固定資産減価償却率最小値テキスト"/>
        <xdr:cNvSpPr txBox="1"/>
      </xdr:nvSpPr>
      <xdr:spPr>
        <a:xfrm>
          <a:off x="4724400" y="1476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422275</xdr:colOff>
      <xdr:row>86</xdr:row>
      <xdr:rowOff>17145</xdr:rowOff>
    </xdr:from>
    <xdr:to>
      <xdr:col>6</xdr:col>
      <xdr:colOff>600075</xdr:colOff>
      <xdr:row>86</xdr:row>
      <xdr:rowOff>17145</xdr:rowOff>
    </xdr:to>
    <xdr:cxnSp macro="">
      <xdr:nvCxnSpPr>
        <xdr:cNvPr id="219" name="直線コネクタ 218"/>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7638</xdr:rowOff>
    </xdr:from>
    <xdr:ext cx="405111" cy="259045"/>
    <xdr:sp macro="" textlink="">
      <xdr:nvSpPr>
        <xdr:cNvPr id="220" name="【福祉施設】&#10;有形固定資産減価償却率最大値テキスト"/>
        <xdr:cNvSpPr txBox="1"/>
      </xdr:nvSpPr>
      <xdr:spPr>
        <a:xfrm>
          <a:off x="4724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6</xdr:col>
      <xdr:colOff>422275</xdr:colOff>
      <xdr:row>78</xdr:row>
      <xdr:rowOff>60961</xdr:rowOff>
    </xdr:from>
    <xdr:to>
      <xdr:col>6</xdr:col>
      <xdr:colOff>600075</xdr:colOff>
      <xdr:row>78</xdr:row>
      <xdr:rowOff>60961</xdr:rowOff>
    </xdr:to>
    <xdr:cxnSp macro="">
      <xdr:nvCxnSpPr>
        <xdr:cNvPr id="221" name="直線コネクタ 220"/>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116222</xdr:rowOff>
    </xdr:from>
    <xdr:ext cx="405111" cy="259045"/>
    <xdr:sp macro="" textlink="">
      <xdr:nvSpPr>
        <xdr:cNvPr id="222" name="【福祉施設】&#10;有形固定資産減価償却率平均値テキスト"/>
        <xdr:cNvSpPr txBox="1"/>
      </xdr:nvSpPr>
      <xdr:spPr>
        <a:xfrm>
          <a:off x="47244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137795</xdr:rowOff>
    </xdr:from>
    <xdr:to>
      <xdr:col>6</xdr:col>
      <xdr:colOff>561975</xdr:colOff>
      <xdr:row>81</xdr:row>
      <xdr:rowOff>67945</xdr:rowOff>
    </xdr:to>
    <xdr:sp macro="" textlink="">
      <xdr:nvSpPr>
        <xdr:cNvPr id="223" name="フローチャート : 判断 222"/>
        <xdr:cNvSpPr/>
      </xdr:nvSpPr>
      <xdr:spPr>
        <a:xfrm>
          <a:off x="4584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34925</xdr:rowOff>
    </xdr:from>
    <xdr:to>
      <xdr:col>5</xdr:col>
      <xdr:colOff>409575</xdr:colOff>
      <xdr:row>81</xdr:row>
      <xdr:rowOff>136525</xdr:rowOff>
    </xdr:to>
    <xdr:sp macro="" textlink="">
      <xdr:nvSpPr>
        <xdr:cNvPr id="224" name="フローチャート : 判断 223"/>
        <xdr:cNvSpPr/>
      </xdr:nvSpPr>
      <xdr:spPr>
        <a:xfrm>
          <a:off x="3746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153052</xdr:rowOff>
    </xdr:from>
    <xdr:ext cx="405111" cy="259045"/>
    <xdr:sp macro="" textlink="">
      <xdr:nvSpPr>
        <xdr:cNvPr id="225" name="n_1aveValue【福祉施設】&#10;有形固定資産減価償却率"/>
        <xdr:cNvSpPr txBox="1"/>
      </xdr:nvSpPr>
      <xdr:spPr>
        <a:xfrm>
          <a:off x="3582043"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120650</xdr:rowOff>
    </xdr:from>
    <xdr:to>
      <xdr:col>5</xdr:col>
      <xdr:colOff>409575</xdr:colOff>
      <xdr:row>82</xdr:row>
      <xdr:rowOff>50800</xdr:rowOff>
    </xdr:to>
    <xdr:sp macro="" textlink="">
      <xdr:nvSpPr>
        <xdr:cNvPr id="231" name="円/楕円 230"/>
        <xdr:cNvSpPr/>
      </xdr:nvSpPr>
      <xdr:spPr>
        <a:xfrm>
          <a:off x="3746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41927</xdr:rowOff>
    </xdr:from>
    <xdr:ext cx="405111" cy="259045"/>
    <xdr:sp macro="" textlink="">
      <xdr:nvSpPr>
        <xdr:cNvPr id="232" name="n_1mainValue【福祉施設】&#10;有形固定資産減価償却率"/>
        <xdr:cNvSpPr txBox="1"/>
      </xdr:nvSpPr>
      <xdr:spPr>
        <a:xfrm>
          <a:off x="3582043"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3" name="テキスト ボックス 24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44" name="直線コネクタ 24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5" name="テキスト ボックス 24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6" name="直線コネクタ 24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7" name="テキスト ボックス 24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8" name="直線コネクタ 24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9" name="テキスト ボックス 24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0" name="直線コネクタ 24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1" name="テキスト ボックス 25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2" name="直線コネクタ 25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3" name="テキスト ボックス 25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4" name="直線コネクタ 25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5" name="テキスト ボックス 25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160564</xdr:rowOff>
    </xdr:from>
    <xdr:to>
      <xdr:col>15</xdr:col>
      <xdr:colOff>180340</xdr:colOff>
      <xdr:row>87</xdr:row>
      <xdr:rowOff>62593</xdr:rowOff>
    </xdr:to>
    <xdr:cxnSp macro="">
      <xdr:nvCxnSpPr>
        <xdr:cNvPr id="259" name="直線コネクタ 258"/>
        <xdr:cNvCxnSpPr/>
      </xdr:nvCxnSpPr>
      <xdr:spPr>
        <a:xfrm flipV="1">
          <a:off x="10476865" y="13362214"/>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66420</xdr:rowOff>
    </xdr:from>
    <xdr:ext cx="469744" cy="259045"/>
    <xdr:sp macro="" textlink="">
      <xdr:nvSpPr>
        <xdr:cNvPr id="260" name="【福祉施設】&#10;一人当たり面積最小値テキスト"/>
        <xdr:cNvSpPr txBox="1"/>
      </xdr:nvSpPr>
      <xdr:spPr>
        <a:xfrm>
          <a:off x="105664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87</xdr:row>
      <xdr:rowOff>62593</xdr:rowOff>
    </xdr:from>
    <xdr:to>
      <xdr:col>15</xdr:col>
      <xdr:colOff>269875</xdr:colOff>
      <xdr:row>87</xdr:row>
      <xdr:rowOff>62593</xdr:rowOff>
    </xdr:to>
    <xdr:cxnSp macro="">
      <xdr:nvCxnSpPr>
        <xdr:cNvPr id="261" name="直線コネクタ 260"/>
        <xdr:cNvCxnSpPr/>
      </xdr:nvCxnSpPr>
      <xdr:spPr>
        <a:xfrm>
          <a:off x="10388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107241</xdr:rowOff>
    </xdr:from>
    <xdr:ext cx="469744" cy="259045"/>
    <xdr:sp macro="" textlink="">
      <xdr:nvSpPr>
        <xdr:cNvPr id="262" name="【福祉施設】&#10;一人当たり面積最大値テキスト"/>
        <xdr:cNvSpPr txBox="1"/>
      </xdr:nvSpPr>
      <xdr:spPr>
        <a:xfrm>
          <a:off x="105664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15</xdr:col>
      <xdr:colOff>92075</xdr:colOff>
      <xdr:row>77</xdr:row>
      <xdr:rowOff>160564</xdr:rowOff>
    </xdr:from>
    <xdr:to>
      <xdr:col>15</xdr:col>
      <xdr:colOff>269875</xdr:colOff>
      <xdr:row>77</xdr:row>
      <xdr:rowOff>160564</xdr:rowOff>
    </xdr:to>
    <xdr:cxnSp macro="">
      <xdr:nvCxnSpPr>
        <xdr:cNvPr id="263" name="直線コネクタ 262"/>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55534</xdr:rowOff>
    </xdr:from>
    <xdr:ext cx="469744" cy="259045"/>
    <xdr:sp macro="" textlink="">
      <xdr:nvSpPr>
        <xdr:cNvPr id="264" name="【福祉施設】&#10;一人当たり面積平均値テキスト"/>
        <xdr:cNvSpPr txBox="1"/>
      </xdr:nvSpPr>
      <xdr:spPr>
        <a:xfrm>
          <a:off x="105664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77107</xdr:rowOff>
    </xdr:from>
    <xdr:to>
      <xdr:col>15</xdr:col>
      <xdr:colOff>231775</xdr:colOff>
      <xdr:row>84</xdr:row>
      <xdr:rowOff>7257</xdr:rowOff>
    </xdr:to>
    <xdr:sp macro="" textlink="">
      <xdr:nvSpPr>
        <xdr:cNvPr id="265" name="フローチャート : 判断 264"/>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166914</xdr:rowOff>
    </xdr:from>
    <xdr:to>
      <xdr:col>14</xdr:col>
      <xdr:colOff>79375</xdr:colOff>
      <xdr:row>83</xdr:row>
      <xdr:rowOff>97064</xdr:rowOff>
    </xdr:to>
    <xdr:sp macro="" textlink="">
      <xdr:nvSpPr>
        <xdr:cNvPr id="266" name="フローチャート : 判断 265"/>
        <xdr:cNvSpPr/>
      </xdr:nvSpPr>
      <xdr:spPr>
        <a:xfrm>
          <a:off x="9588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113591</xdr:rowOff>
    </xdr:from>
    <xdr:ext cx="469744" cy="259045"/>
    <xdr:sp macro="" textlink="">
      <xdr:nvSpPr>
        <xdr:cNvPr id="267" name="n_1aveValue【福祉施設】&#10;一人当たり面積"/>
        <xdr:cNvSpPr txBox="1"/>
      </xdr:nvSpPr>
      <xdr:spPr>
        <a:xfrm>
          <a:off x="9391727" y="140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0.059</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3629</xdr:rowOff>
    </xdr:from>
    <xdr:to>
      <xdr:col>14</xdr:col>
      <xdr:colOff>79375</xdr:colOff>
      <xdr:row>86</xdr:row>
      <xdr:rowOff>105229</xdr:rowOff>
    </xdr:to>
    <xdr:sp macro="" textlink="">
      <xdr:nvSpPr>
        <xdr:cNvPr id="273" name="円/楕円 272"/>
        <xdr:cNvSpPr/>
      </xdr:nvSpPr>
      <xdr:spPr>
        <a:xfrm>
          <a:off x="9588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96356</xdr:rowOff>
    </xdr:from>
    <xdr:ext cx="469744" cy="259045"/>
    <xdr:sp macro="" textlink="">
      <xdr:nvSpPr>
        <xdr:cNvPr id="274" name="n_1mainValue【福祉施設】&#10;一人当たり面積"/>
        <xdr:cNvSpPr txBox="1"/>
      </xdr:nvSpPr>
      <xdr:spPr>
        <a:xfrm>
          <a:off x="93917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5" name="テキスト ボックス 28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6" name="直線コネクタ 2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7" name="テキスト ボックス 28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8" name="直線コネクタ 2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9" name="テキスト ボックス 2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0" name="直線コネクタ 2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1" name="テキスト ボックス 2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2" name="直線コネクタ 2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3" name="テキスト ボックス 2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4" name="直線コネクタ 2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5" name="テキスト ボックス 29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142875</xdr:rowOff>
    </xdr:to>
    <xdr:cxnSp macro="">
      <xdr:nvCxnSpPr>
        <xdr:cNvPr id="299" name="直線コネクタ 298"/>
        <xdr:cNvCxnSpPr/>
      </xdr:nvCxnSpPr>
      <xdr:spPr>
        <a:xfrm flipV="1">
          <a:off x="4634865" y="1715262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146702</xdr:rowOff>
    </xdr:from>
    <xdr:ext cx="405111" cy="259045"/>
    <xdr:sp macro="" textlink="">
      <xdr:nvSpPr>
        <xdr:cNvPr id="300" name="【市民会館】&#10;有形固定資産減価償却率最小値テキスト"/>
        <xdr:cNvSpPr txBox="1"/>
      </xdr:nvSpPr>
      <xdr:spPr>
        <a:xfrm>
          <a:off x="4724400"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422275</xdr:colOff>
      <xdr:row>107</xdr:row>
      <xdr:rowOff>142875</xdr:rowOff>
    </xdr:from>
    <xdr:to>
      <xdr:col>6</xdr:col>
      <xdr:colOff>600075</xdr:colOff>
      <xdr:row>107</xdr:row>
      <xdr:rowOff>142875</xdr:rowOff>
    </xdr:to>
    <xdr:cxnSp macro="">
      <xdr:nvCxnSpPr>
        <xdr:cNvPr id="301" name="直線コネクタ 300"/>
        <xdr:cNvCxnSpPr/>
      </xdr:nvCxnSpPr>
      <xdr:spPr>
        <a:xfrm>
          <a:off x="4546600" y="1848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302"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303" name="直線コネクタ 302"/>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17163</xdr:rowOff>
    </xdr:from>
    <xdr:ext cx="405111" cy="259045"/>
    <xdr:sp macro="" textlink="">
      <xdr:nvSpPr>
        <xdr:cNvPr id="304" name="【市民会館】&#10;有形固定資産減価償却率平均値テキスト"/>
        <xdr:cNvSpPr txBox="1"/>
      </xdr:nvSpPr>
      <xdr:spPr>
        <a:xfrm>
          <a:off x="4724400" y="1801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38736</xdr:rowOff>
    </xdr:from>
    <xdr:to>
      <xdr:col>6</xdr:col>
      <xdr:colOff>561975</xdr:colOff>
      <xdr:row>105</xdr:row>
      <xdr:rowOff>140336</xdr:rowOff>
    </xdr:to>
    <xdr:sp macro="" textlink="">
      <xdr:nvSpPr>
        <xdr:cNvPr id="305" name="フローチャート : 判断 304"/>
        <xdr:cNvSpPr/>
      </xdr:nvSpPr>
      <xdr:spPr>
        <a:xfrm>
          <a:off x="45847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36830</xdr:rowOff>
    </xdr:from>
    <xdr:to>
      <xdr:col>5</xdr:col>
      <xdr:colOff>409575</xdr:colOff>
      <xdr:row>106</xdr:row>
      <xdr:rowOff>138430</xdr:rowOff>
    </xdr:to>
    <xdr:sp macro="" textlink="">
      <xdr:nvSpPr>
        <xdr:cNvPr id="306" name="フローチャート : 判断 305"/>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129557</xdr:rowOff>
    </xdr:from>
    <xdr:ext cx="405111" cy="259045"/>
    <xdr:sp macro="" textlink="">
      <xdr:nvSpPr>
        <xdr:cNvPr id="307" name="n_1aveValue【市民会館】&#10;有形固定資産減価償却率"/>
        <xdr:cNvSpPr txBox="1"/>
      </xdr:nvSpPr>
      <xdr:spPr>
        <a:xfrm>
          <a:off x="3582043"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114936</xdr:rowOff>
    </xdr:from>
    <xdr:to>
      <xdr:col>5</xdr:col>
      <xdr:colOff>409575</xdr:colOff>
      <xdr:row>104</xdr:row>
      <xdr:rowOff>45086</xdr:rowOff>
    </xdr:to>
    <xdr:sp macro="" textlink="">
      <xdr:nvSpPr>
        <xdr:cNvPr id="313" name="円/楕円 312"/>
        <xdr:cNvSpPr/>
      </xdr:nvSpPr>
      <xdr:spPr>
        <a:xfrm>
          <a:off x="3746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61613</xdr:rowOff>
    </xdr:from>
    <xdr:ext cx="405111" cy="259045"/>
    <xdr:sp macro="" textlink="">
      <xdr:nvSpPr>
        <xdr:cNvPr id="314" name="n_1mainValue【市民会館】&#10;有形固定資産減価償却率"/>
        <xdr:cNvSpPr txBox="1"/>
      </xdr:nvSpPr>
      <xdr:spPr>
        <a:xfrm>
          <a:off x="3582043"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5" name="直線コネクタ 32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6" name="テキスト ボックス 32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7" name="直線コネクタ 32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8" name="テキスト ボックス 32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9" name="直線コネクタ 32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30" name="テキスト ボックス 32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31" name="直線コネクタ 33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32" name="テキスト ボックス 33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147065</xdr:rowOff>
    </xdr:from>
    <xdr:to>
      <xdr:col>15</xdr:col>
      <xdr:colOff>180340</xdr:colOff>
      <xdr:row>108</xdr:row>
      <xdr:rowOff>30480</xdr:rowOff>
    </xdr:to>
    <xdr:cxnSp macro="">
      <xdr:nvCxnSpPr>
        <xdr:cNvPr id="336" name="直線コネクタ 335"/>
        <xdr:cNvCxnSpPr/>
      </xdr:nvCxnSpPr>
      <xdr:spPr>
        <a:xfrm flipV="1">
          <a:off x="10476865" y="17120615"/>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34307</xdr:rowOff>
    </xdr:from>
    <xdr:ext cx="469744" cy="259045"/>
    <xdr:sp macro="" textlink="">
      <xdr:nvSpPr>
        <xdr:cNvPr id="337" name="【市民会館】&#10;一人当たり面積最小値テキスト"/>
        <xdr:cNvSpPr txBox="1"/>
      </xdr:nvSpPr>
      <xdr:spPr>
        <a:xfrm>
          <a:off x="10566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15</xdr:col>
      <xdr:colOff>92075</xdr:colOff>
      <xdr:row>108</xdr:row>
      <xdr:rowOff>30480</xdr:rowOff>
    </xdr:from>
    <xdr:to>
      <xdr:col>15</xdr:col>
      <xdr:colOff>269875</xdr:colOff>
      <xdr:row>108</xdr:row>
      <xdr:rowOff>30480</xdr:rowOff>
    </xdr:to>
    <xdr:cxnSp macro="">
      <xdr:nvCxnSpPr>
        <xdr:cNvPr id="338" name="直線コネクタ 337"/>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93742</xdr:rowOff>
    </xdr:from>
    <xdr:ext cx="469744" cy="259045"/>
    <xdr:sp macro="" textlink="">
      <xdr:nvSpPr>
        <xdr:cNvPr id="339" name="【市民会館】&#10;一人当たり面積最大値テキスト"/>
        <xdr:cNvSpPr txBox="1"/>
      </xdr:nvSpPr>
      <xdr:spPr>
        <a:xfrm>
          <a:off x="10566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15</xdr:col>
      <xdr:colOff>92075</xdr:colOff>
      <xdr:row>99</xdr:row>
      <xdr:rowOff>147065</xdr:rowOff>
    </xdr:from>
    <xdr:to>
      <xdr:col>15</xdr:col>
      <xdr:colOff>269875</xdr:colOff>
      <xdr:row>99</xdr:row>
      <xdr:rowOff>147065</xdr:rowOff>
    </xdr:to>
    <xdr:cxnSp macro="">
      <xdr:nvCxnSpPr>
        <xdr:cNvPr id="340" name="直線コネクタ 339"/>
        <xdr:cNvCxnSpPr/>
      </xdr:nvCxnSpPr>
      <xdr:spPr>
        <a:xfrm>
          <a:off x="10388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31259</xdr:rowOff>
    </xdr:from>
    <xdr:ext cx="469744" cy="259045"/>
    <xdr:sp macro="" textlink="">
      <xdr:nvSpPr>
        <xdr:cNvPr id="341" name="【市民会館】&#10;一人当たり面積平均値テキスト"/>
        <xdr:cNvSpPr txBox="1"/>
      </xdr:nvSpPr>
      <xdr:spPr>
        <a:xfrm>
          <a:off x="105664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52832</xdr:rowOff>
    </xdr:from>
    <xdr:to>
      <xdr:col>15</xdr:col>
      <xdr:colOff>231775</xdr:colOff>
      <xdr:row>104</xdr:row>
      <xdr:rowOff>154432</xdr:rowOff>
    </xdr:to>
    <xdr:sp macro="" textlink="">
      <xdr:nvSpPr>
        <xdr:cNvPr id="342" name="フローチャート : 判断 341"/>
        <xdr:cNvSpPr/>
      </xdr:nvSpPr>
      <xdr:spPr>
        <a:xfrm>
          <a:off x="10426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34544</xdr:rowOff>
    </xdr:from>
    <xdr:to>
      <xdr:col>14</xdr:col>
      <xdr:colOff>79375</xdr:colOff>
      <xdr:row>104</xdr:row>
      <xdr:rowOff>136144</xdr:rowOff>
    </xdr:to>
    <xdr:sp macro="" textlink="">
      <xdr:nvSpPr>
        <xdr:cNvPr id="343" name="フローチャート : 判断 342"/>
        <xdr:cNvSpPr/>
      </xdr:nvSpPr>
      <xdr:spPr>
        <a:xfrm>
          <a:off x="9588500" y="1786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152671</xdr:rowOff>
    </xdr:from>
    <xdr:ext cx="469744" cy="259045"/>
    <xdr:sp macro="" textlink="">
      <xdr:nvSpPr>
        <xdr:cNvPr id="344" name="n_1aveValue【市民会館】&#10;一人当たり面積"/>
        <xdr:cNvSpPr txBox="1"/>
      </xdr:nvSpPr>
      <xdr:spPr>
        <a:xfrm>
          <a:off x="93917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5" name="テキスト ボックス 3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6" name="テキスト ボックス 3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7" name="テキスト ボックス 3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8" name="テキスト ボックス 3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9" name="テキスト ボックス 3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109982</xdr:rowOff>
    </xdr:from>
    <xdr:to>
      <xdr:col>14</xdr:col>
      <xdr:colOff>79375</xdr:colOff>
      <xdr:row>106</xdr:row>
      <xdr:rowOff>40132</xdr:rowOff>
    </xdr:to>
    <xdr:sp macro="" textlink="">
      <xdr:nvSpPr>
        <xdr:cNvPr id="350" name="円/楕円 349"/>
        <xdr:cNvSpPr/>
      </xdr:nvSpPr>
      <xdr:spPr>
        <a:xfrm>
          <a:off x="9588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31259</xdr:rowOff>
    </xdr:from>
    <xdr:ext cx="469744" cy="259045"/>
    <xdr:sp macro="" textlink="">
      <xdr:nvSpPr>
        <xdr:cNvPr id="351" name="n_1mainValue【市民会館】&#10;一人当たり面積"/>
        <xdr:cNvSpPr txBox="1"/>
      </xdr:nvSpPr>
      <xdr:spPr>
        <a:xfrm>
          <a:off x="93917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2" name="正方形/長方形 3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3" name="正方形/長方形 3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4" name="正方形/長方形 3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5" name="正方形/長方形 3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6" name="正方形/長方形 3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7" name="正方形/長方形 3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8" name="正方形/長方形 3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9" name="正方形/長方形 3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0" name="テキスト ボックス 3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1" name="直線コネクタ 3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62" name="テキスト ボックス 36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63" name="直線コネクタ 36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64" name="テキスト ボックス 36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65" name="直線コネクタ 36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66" name="テキスト ボックス 36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7" name="直線コネクタ 36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8" name="テキスト ボックス 36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9" name="直線コネクタ 36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70" name="テキスト ボックス 36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1" name="直線コネクタ 3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72" name="テキスト ボックス 37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37338</xdr:rowOff>
    </xdr:from>
    <xdr:to>
      <xdr:col>23</xdr:col>
      <xdr:colOff>516889</xdr:colOff>
      <xdr:row>38</xdr:row>
      <xdr:rowOff>149352</xdr:rowOff>
    </xdr:to>
    <xdr:cxnSp macro="">
      <xdr:nvCxnSpPr>
        <xdr:cNvPr id="374" name="直線コネクタ 373"/>
        <xdr:cNvCxnSpPr/>
      </xdr:nvCxnSpPr>
      <xdr:spPr>
        <a:xfrm flipV="1">
          <a:off x="16318864" y="569518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153179</xdr:rowOff>
    </xdr:from>
    <xdr:ext cx="405111" cy="259045"/>
    <xdr:sp macro="" textlink="">
      <xdr:nvSpPr>
        <xdr:cNvPr id="375" name="【一般廃棄物処理施設】&#10;有形固定資産減価償却率最小値テキスト"/>
        <xdr:cNvSpPr txBox="1"/>
      </xdr:nvSpPr>
      <xdr:spPr>
        <a:xfrm>
          <a:off x="16408400" y="6668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23</xdr:col>
      <xdr:colOff>428625</xdr:colOff>
      <xdr:row>38</xdr:row>
      <xdr:rowOff>149352</xdr:rowOff>
    </xdr:from>
    <xdr:to>
      <xdr:col>23</xdr:col>
      <xdr:colOff>606425</xdr:colOff>
      <xdr:row>38</xdr:row>
      <xdr:rowOff>149352</xdr:rowOff>
    </xdr:to>
    <xdr:cxnSp macro="">
      <xdr:nvCxnSpPr>
        <xdr:cNvPr id="376" name="直線コネクタ 375"/>
        <xdr:cNvCxnSpPr/>
      </xdr:nvCxnSpPr>
      <xdr:spPr>
        <a:xfrm>
          <a:off x="16230600" y="666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155465</xdr:rowOff>
    </xdr:from>
    <xdr:ext cx="405111" cy="259045"/>
    <xdr:sp macro="" textlink="">
      <xdr:nvSpPr>
        <xdr:cNvPr id="377" name="【一般廃棄物処理施設】&#10;有形固定資産減価償却率最大値テキスト"/>
        <xdr:cNvSpPr txBox="1"/>
      </xdr:nvSpPr>
      <xdr:spPr>
        <a:xfrm>
          <a:off x="164084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a:t>
          </a:r>
          <a:endParaRPr kumimoji="1" lang="ja-JP" altLang="en-US" sz="1000" b="1">
            <a:latin typeface="ＭＳ Ｐゴシック"/>
          </a:endParaRPr>
        </a:p>
      </xdr:txBody>
    </xdr:sp>
    <xdr:clientData/>
  </xdr:oneCellAnchor>
  <xdr:twoCellAnchor>
    <xdr:from>
      <xdr:col>23</xdr:col>
      <xdr:colOff>428625</xdr:colOff>
      <xdr:row>33</xdr:row>
      <xdr:rowOff>37338</xdr:rowOff>
    </xdr:from>
    <xdr:to>
      <xdr:col>23</xdr:col>
      <xdr:colOff>606425</xdr:colOff>
      <xdr:row>33</xdr:row>
      <xdr:rowOff>37338</xdr:rowOff>
    </xdr:to>
    <xdr:cxnSp macro="">
      <xdr:nvCxnSpPr>
        <xdr:cNvPr id="378" name="直線コネクタ 377"/>
        <xdr:cNvCxnSpPr/>
      </xdr:nvCxnSpPr>
      <xdr:spPr>
        <a:xfrm>
          <a:off x="16230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163847</xdr:rowOff>
    </xdr:from>
    <xdr:ext cx="405111" cy="259045"/>
    <xdr:sp macro="" textlink="">
      <xdr:nvSpPr>
        <xdr:cNvPr id="379" name="【一般廃棄物処理施設】&#10;有形固定資産減価償却率平均値テキスト"/>
        <xdr:cNvSpPr txBox="1"/>
      </xdr:nvSpPr>
      <xdr:spPr>
        <a:xfrm>
          <a:off x="16408400" y="5993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13970</xdr:rowOff>
    </xdr:from>
    <xdr:to>
      <xdr:col>23</xdr:col>
      <xdr:colOff>568325</xdr:colOff>
      <xdr:row>35</xdr:row>
      <xdr:rowOff>115570</xdr:rowOff>
    </xdr:to>
    <xdr:sp macro="" textlink="">
      <xdr:nvSpPr>
        <xdr:cNvPr id="380" name="フローチャート : 判断 379"/>
        <xdr:cNvSpPr/>
      </xdr:nvSpPr>
      <xdr:spPr>
        <a:xfrm>
          <a:off x="16268700" y="601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141986</xdr:rowOff>
    </xdr:from>
    <xdr:to>
      <xdr:col>22</xdr:col>
      <xdr:colOff>415925</xdr:colOff>
      <xdr:row>40</xdr:row>
      <xdr:rowOff>72136</xdr:rowOff>
    </xdr:to>
    <xdr:sp macro="" textlink="">
      <xdr:nvSpPr>
        <xdr:cNvPr id="381" name="フローチャート : 判断 380"/>
        <xdr:cNvSpPr/>
      </xdr:nvSpPr>
      <xdr:spPr>
        <a:xfrm>
          <a:off x="15430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63263</xdr:rowOff>
    </xdr:from>
    <xdr:ext cx="405111" cy="259045"/>
    <xdr:sp macro="" textlink="">
      <xdr:nvSpPr>
        <xdr:cNvPr id="382" name="n_1aveValue【一般廃棄物処理施設】&#10;有形固定資産減価償却率"/>
        <xdr:cNvSpPr txBox="1"/>
      </xdr:nvSpPr>
      <xdr:spPr>
        <a:xfrm>
          <a:off x="15266043" y="69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89408</xdr:rowOff>
    </xdr:from>
    <xdr:to>
      <xdr:col>22</xdr:col>
      <xdr:colOff>415925</xdr:colOff>
      <xdr:row>35</xdr:row>
      <xdr:rowOff>19558</xdr:rowOff>
    </xdr:to>
    <xdr:sp macro="" textlink="">
      <xdr:nvSpPr>
        <xdr:cNvPr id="388" name="円/楕円 387"/>
        <xdr:cNvSpPr/>
      </xdr:nvSpPr>
      <xdr:spPr>
        <a:xfrm>
          <a:off x="15430500" y="59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36085</xdr:rowOff>
    </xdr:from>
    <xdr:ext cx="405111" cy="259045"/>
    <xdr:sp macro="" textlink="">
      <xdr:nvSpPr>
        <xdr:cNvPr id="389" name="n_1mainValue【一般廃棄物処理施設】&#10;有形固定資産減価償却率"/>
        <xdr:cNvSpPr txBox="1"/>
      </xdr:nvSpPr>
      <xdr:spPr>
        <a:xfrm>
          <a:off x="15266043" y="569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7" name="正方形/長方形 3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8" name="テキスト ボックス 3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9" name="直線コネクタ 3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400" name="直線コネクタ 39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121755</xdr:rowOff>
    </xdr:from>
    <xdr:ext cx="248786" cy="259045"/>
    <xdr:sp macro="" textlink="">
      <xdr:nvSpPr>
        <xdr:cNvPr id="401" name="テキスト ボックス 40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402" name="直線コネクタ 40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403" name="テキスト ボックス 402"/>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404" name="直線コネクタ 40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405" name="テキスト ボックス 404"/>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06" name="直線コネクタ 40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407" name="テキスト ボックス 406"/>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08" name="直線コネクタ 40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15620</xdr:rowOff>
    </xdr:from>
    <xdr:ext cx="595419" cy="259045"/>
    <xdr:sp macro="" textlink="">
      <xdr:nvSpPr>
        <xdr:cNvPr id="409" name="テキスト ボックス 40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10" name="直線コネクタ 40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31949</xdr:rowOff>
    </xdr:from>
    <xdr:ext cx="595419" cy="259045"/>
    <xdr:sp macro="" textlink="">
      <xdr:nvSpPr>
        <xdr:cNvPr id="411" name="テキスト ボックス 410"/>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2" name="直線コネクタ 4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3" name="テキスト ボックス 41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77724</xdr:rowOff>
    </xdr:from>
    <xdr:to>
      <xdr:col>32</xdr:col>
      <xdr:colOff>186689</xdr:colOff>
      <xdr:row>41</xdr:row>
      <xdr:rowOff>113691</xdr:rowOff>
    </xdr:to>
    <xdr:cxnSp macro="">
      <xdr:nvCxnSpPr>
        <xdr:cNvPr id="415" name="直線コネクタ 414"/>
        <xdr:cNvCxnSpPr/>
      </xdr:nvCxnSpPr>
      <xdr:spPr>
        <a:xfrm flipV="1">
          <a:off x="22160864" y="5564124"/>
          <a:ext cx="0" cy="15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117518</xdr:rowOff>
    </xdr:from>
    <xdr:ext cx="534377" cy="259045"/>
    <xdr:sp macro="" textlink="">
      <xdr:nvSpPr>
        <xdr:cNvPr id="416" name="【一般廃棄物処理施設】&#10;一人当たり有形固定資産（償却資産）額最小値テキスト"/>
        <xdr:cNvSpPr txBox="1"/>
      </xdr:nvSpPr>
      <xdr:spPr>
        <a:xfrm>
          <a:off x="22250400" y="714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13,806</a:t>
          </a:r>
          <a:endParaRPr kumimoji="1" lang="ja-JP" altLang="en-US" sz="1000" b="1">
            <a:latin typeface="ＭＳ Ｐゴシック"/>
          </a:endParaRPr>
        </a:p>
      </xdr:txBody>
    </xdr:sp>
    <xdr:clientData/>
  </xdr:oneCellAnchor>
  <xdr:twoCellAnchor>
    <xdr:from>
      <xdr:col>32</xdr:col>
      <xdr:colOff>98425</xdr:colOff>
      <xdr:row>41</xdr:row>
      <xdr:rowOff>113691</xdr:rowOff>
    </xdr:from>
    <xdr:to>
      <xdr:col>32</xdr:col>
      <xdr:colOff>276225</xdr:colOff>
      <xdr:row>41</xdr:row>
      <xdr:rowOff>113691</xdr:rowOff>
    </xdr:to>
    <xdr:cxnSp macro="">
      <xdr:nvCxnSpPr>
        <xdr:cNvPr id="417" name="直線コネクタ 416"/>
        <xdr:cNvCxnSpPr/>
      </xdr:nvCxnSpPr>
      <xdr:spPr>
        <a:xfrm>
          <a:off x="22072600" y="7143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24401</xdr:rowOff>
    </xdr:from>
    <xdr:ext cx="599010" cy="259045"/>
    <xdr:sp macro="" textlink="">
      <xdr:nvSpPr>
        <xdr:cNvPr id="418" name="【一般廃棄物処理施設】&#10;一人当たり有形固定資産（償却資産）額最大値テキスト"/>
        <xdr:cNvSpPr txBox="1"/>
      </xdr:nvSpPr>
      <xdr:spPr>
        <a:xfrm>
          <a:off x="22250400" y="533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158,860</a:t>
          </a:r>
          <a:endParaRPr kumimoji="1" lang="ja-JP" altLang="en-US" sz="1000" b="1">
            <a:latin typeface="ＭＳ Ｐゴシック"/>
          </a:endParaRPr>
        </a:p>
      </xdr:txBody>
    </xdr:sp>
    <xdr:clientData/>
  </xdr:oneCellAnchor>
  <xdr:twoCellAnchor>
    <xdr:from>
      <xdr:col>32</xdr:col>
      <xdr:colOff>98425</xdr:colOff>
      <xdr:row>32</xdr:row>
      <xdr:rowOff>77724</xdr:rowOff>
    </xdr:from>
    <xdr:to>
      <xdr:col>32</xdr:col>
      <xdr:colOff>276225</xdr:colOff>
      <xdr:row>32</xdr:row>
      <xdr:rowOff>77724</xdr:rowOff>
    </xdr:to>
    <xdr:cxnSp macro="">
      <xdr:nvCxnSpPr>
        <xdr:cNvPr id="419" name="直線コネクタ 418"/>
        <xdr:cNvCxnSpPr/>
      </xdr:nvCxnSpPr>
      <xdr:spPr>
        <a:xfrm>
          <a:off x="22072600" y="556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148847</xdr:rowOff>
    </xdr:from>
    <xdr:ext cx="534377" cy="259045"/>
    <xdr:sp macro="" textlink="">
      <xdr:nvSpPr>
        <xdr:cNvPr id="420" name="【一般廃棄物処理施設】&#10;一人当たり有形固定資産（償却資産）額平均値テキスト"/>
        <xdr:cNvSpPr txBox="1"/>
      </xdr:nvSpPr>
      <xdr:spPr>
        <a:xfrm>
          <a:off x="22250400" y="6663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170420</xdr:rowOff>
    </xdr:from>
    <xdr:to>
      <xdr:col>32</xdr:col>
      <xdr:colOff>238125</xdr:colOff>
      <xdr:row>39</xdr:row>
      <xdr:rowOff>100570</xdr:rowOff>
    </xdr:to>
    <xdr:sp macro="" textlink="">
      <xdr:nvSpPr>
        <xdr:cNvPr id="421" name="フローチャート : 判断 420"/>
        <xdr:cNvSpPr/>
      </xdr:nvSpPr>
      <xdr:spPr>
        <a:xfrm>
          <a:off x="22110700" y="668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163605</xdr:rowOff>
    </xdr:from>
    <xdr:to>
      <xdr:col>31</xdr:col>
      <xdr:colOff>85725</xdr:colOff>
      <xdr:row>39</xdr:row>
      <xdr:rowOff>93755</xdr:rowOff>
    </xdr:to>
    <xdr:sp macro="" textlink="">
      <xdr:nvSpPr>
        <xdr:cNvPr id="422" name="フローチャート : 判断 421"/>
        <xdr:cNvSpPr/>
      </xdr:nvSpPr>
      <xdr:spPr>
        <a:xfrm>
          <a:off x="21272500" y="667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110282</xdr:rowOff>
    </xdr:from>
    <xdr:ext cx="534377" cy="259045"/>
    <xdr:sp macro="" textlink="">
      <xdr:nvSpPr>
        <xdr:cNvPr id="423" name="n_1aveValue【一般廃棄物処理施設】&#10;一人当たり有形固定資産（償却資産）額"/>
        <xdr:cNvSpPr txBox="1"/>
      </xdr:nvSpPr>
      <xdr:spPr>
        <a:xfrm>
          <a:off x="21043411" y="645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51,804</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65492</xdr:rowOff>
    </xdr:from>
    <xdr:to>
      <xdr:col>31</xdr:col>
      <xdr:colOff>85725</xdr:colOff>
      <xdr:row>40</xdr:row>
      <xdr:rowOff>167092</xdr:rowOff>
    </xdr:to>
    <xdr:sp macro="" textlink="">
      <xdr:nvSpPr>
        <xdr:cNvPr id="429" name="円/楕円 428"/>
        <xdr:cNvSpPr/>
      </xdr:nvSpPr>
      <xdr:spPr>
        <a:xfrm>
          <a:off x="21272500" y="692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158219</xdr:rowOff>
    </xdr:from>
    <xdr:ext cx="534377" cy="259045"/>
    <xdr:sp macro="" textlink="">
      <xdr:nvSpPr>
        <xdr:cNvPr id="430" name="n_1mainValue【一般廃棄物処理施設】&#10;一人当たり有形固定資産（償却資産）額"/>
        <xdr:cNvSpPr txBox="1"/>
      </xdr:nvSpPr>
      <xdr:spPr>
        <a:xfrm>
          <a:off x="21043411" y="701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29,317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8" name="正方形/長方形 4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9" name="テキスト ボックス 4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0" name="直線コネクタ 4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1" name="テキスト ボックス 44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2" name="直線コネクタ 44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3" name="テキスト ボックス 44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4" name="直線コネクタ 44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5" name="テキスト ボックス 44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6" name="直線コネクタ 44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7" name="テキスト ボックス 44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8" name="直線コネクタ 44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9" name="テキスト ボックス 44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50" name="直線コネクタ 44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51" name="テキスト ボックス 45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3" name="テキスト ボックス 45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41910</xdr:rowOff>
    </xdr:from>
    <xdr:to>
      <xdr:col>23</xdr:col>
      <xdr:colOff>516889</xdr:colOff>
      <xdr:row>63</xdr:row>
      <xdr:rowOff>125730</xdr:rowOff>
    </xdr:to>
    <xdr:cxnSp macro="">
      <xdr:nvCxnSpPr>
        <xdr:cNvPr id="455" name="直線コネクタ 454"/>
        <xdr:cNvCxnSpPr/>
      </xdr:nvCxnSpPr>
      <xdr:spPr>
        <a:xfrm flipV="1">
          <a:off x="16318864" y="94716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129557</xdr:rowOff>
    </xdr:from>
    <xdr:ext cx="405111" cy="259045"/>
    <xdr:sp macro="" textlink="">
      <xdr:nvSpPr>
        <xdr:cNvPr id="456" name="【保健センター・保健所】&#10;有形固定資産減価償却率最小値テキスト"/>
        <xdr:cNvSpPr txBox="1"/>
      </xdr:nvSpPr>
      <xdr:spPr>
        <a:xfrm>
          <a:off x="164084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23</xdr:col>
      <xdr:colOff>428625</xdr:colOff>
      <xdr:row>63</xdr:row>
      <xdr:rowOff>125730</xdr:rowOff>
    </xdr:from>
    <xdr:to>
      <xdr:col>23</xdr:col>
      <xdr:colOff>606425</xdr:colOff>
      <xdr:row>63</xdr:row>
      <xdr:rowOff>125730</xdr:rowOff>
    </xdr:to>
    <xdr:cxnSp macro="">
      <xdr:nvCxnSpPr>
        <xdr:cNvPr id="457" name="直線コネクタ 456"/>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160037</xdr:rowOff>
    </xdr:from>
    <xdr:ext cx="405111" cy="259045"/>
    <xdr:sp macro="" textlink="">
      <xdr:nvSpPr>
        <xdr:cNvPr id="458" name="【保健センター・保健所】&#10;有形固定資産減価償却率最大値テキスト"/>
        <xdr:cNvSpPr txBox="1"/>
      </xdr:nvSpPr>
      <xdr:spPr>
        <a:xfrm>
          <a:off x="164084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23</xdr:col>
      <xdr:colOff>428625</xdr:colOff>
      <xdr:row>55</xdr:row>
      <xdr:rowOff>41910</xdr:rowOff>
    </xdr:from>
    <xdr:to>
      <xdr:col>23</xdr:col>
      <xdr:colOff>606425</xdr:colOff>
      <xdr:row>55</xdr:row>
      <xdr:rowOff>41910</xdr:rowOff>
    </xdr:to>
    <xdr:cxnSp macro="">
      <xdr:nvCxnSpPr>
        <xdr:cNvPr id="459" name="直線コネクタ 458"/>
        <xdr:cNvCxnSpPr/>
      </xdr:nvCxnSpPr>
      <xdr:spPr>
        <a:xfrm>
          <a:off x="16230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160037</xdr:rowOff>
    </xdr:from>
    <xdr:ext cx="405111" cy="259045"/>
    <xdr:sp macro="" textlink="">
      <xdr:nvSpPr>
        <xdr:cNvPr id="460" name="【保健センター・保健所】&#10;有形固定資産減価償却率平均値テキスト"/>
        <xdr:cNvSpPr txBox="1"/>
      </xdr:nvSpPr>
      <xdr:spPr>
        <a:xfrm>
          <a:off x="164084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10160</xdr:rowOff>
    </xdr:from>
    <xdr:to>
      <xdr:col>23</xdr:col>
      <xdr:colOff>568325</xdr:colOff>
      <xdr:row>60</xdr:row>
      <xdr:rowOff>111760</xdr:rowOff>
    </xdr:to>
    <xdr:sp macro="" textlink="">
      <xdr:nvSpPr>
        <xdr:cNvPr id="461" name="フローチャート : 判断 460"/>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82550</xdr:rowOff>
    </xdr:from>
    <xdr:to>
      <xdr:col>22</xdr:col>
      <xdr:colOff>415925</xdr:colOff>
      <xdr:row>61</xdr:row>
      <xdr:rowOff>12700</xdr:rowOff>
    </xdr:to>
    <xdr:sp macro="" textlink="">
      <xdr:nvSpPr>
        <xdr:cNvPr id="462" name="フローチャート : 判断 461"/>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29227</xdr:rowOff>
    </xdr:from>
    <xdr:ext cx="405111" cy="259045"/>
    <xdr:sp macro="" textlink="">
      <xdr:nvSpPr>
        <xdr:cNvPr id="463" name="n_1aveValue【保健センター・保健所】&#10;有形固定資産減価償却率"/>
        <xdr:cNvSpPr txBox="1"/>
      </xdr:nvSpPr>
      <xdr:spPr>
        <a:xfrm>
          <a:off x="15266043"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101600</xdr:rowOff>
    </xdr:from>
    <xdr:to>
      <xdr:col>22</xdr:col>
      <xdr:colOff>415925</xdr:colOff>
      <xdr:row>61</xdr:row>
      <xdr:rowOff>31750</xdr:rowOff>
    </xdr:to>
    <xdr:sp macro="" textlink="">
      <xdr:nvSpPr>
        <xdr:cNvPr id="469" name="円/楕円 468"/>
        <xdr:cNvSpPr/>
      </xdr:nvSpPr>
      <xdr:spPr>
        <a:xfrm>
          <a:off x="15430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22877</xdr:rowOff>
    </xdr:from>
    <xdr:ext cx="405111" cy="259045"/>
    <xdr:sp macro="" textlink="">
      <xdr:nvSpPr>
        <xdr:cNvPr id="470" name="n_1mainValue【保健センター・保健所】&#10;有形固定資産減価償却率"/>
        <xdr:cNvSpPr txBox="1"/>
      </xdr:nvSpPr>
      <xdr:spPr>
        <a:xfrm>
          <a:off x="15266043"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81" name="直線コネクタ 4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82" name="テキスト ボックス 4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83" name="直線コネクタ 4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84" name="テキスト ボックス 4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85" name="直線コネクタ 4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86" name="テキスト ボックス 4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87" name="直線コネクタ 4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8" name="テキスト ボックス 4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0" name="テキスト ボックス 4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59</xdr:row>
      <xdr:rowOff>34290</xdr:rowOff>
    </xdr:from>
    <xdr:to>
      <xdr:col>32</xdr:col>
      <xdr:colOff>186689</xdr:colOff>
      <xdr:row>63</xdr:row>
      <xdr:rowOff>34290</xdr:rowOff>
    </xdr:to>
    <xdr:cxnSp macro="">
      <xdr:nvCxnSpPr>
        <xdr:cNvPr id="492" name="直線コネクタ 491"/>
        <xdr:cNvCxnSpPr/>
      </xdr:nvCxnSpPr>
      <xdr:spPr>
        <a:xfrm flipV="1">
          <a:off x="22160864" y="10149840"/>
          <a:ext cx="0"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38117</xdr:rowOff>
    </xdr:from>
    <xdr:ext cx="469744" cy="259045"/>
    <xdr:sp macro="" textlink="">
      <xdr:nvSpPr>
        <xdr:cNvPr id="493" name="【保健センター・保健所】&#10;一人当たり面積最小値テキスト"/>
        <xdr:cNvSpPr txBox="1"/>
      </xdr:nvSpPr>
      <xdr:spPr>
        <a:xfrm>
          <a:off x="222504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63</xdr:row>
      <xdr:rowOff>34290</xdr:rowOff>
    </xdr:from>
    <xdr:to>
      <xdr:col>32</xdr:col>
      <xdr:colOff>276225</xdr:colOff>
      <xdr:row>63</xdr:row>
      <xdr:rowOff>34290</xdr:rowOff>
    </xdr:to>
    <xdr:cxnSp macro="">
      <xdr:nvCxnSpPr>
        <xdr:cNvPr id="494" name="直線コネクタ 493"/>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152417</xdr:rowOff>
    </xdr:from>
    <xdr:ext cx="469744" cy="259045"/>
    <xdr:sp macro="" textlink="">
      <xdr:nvSpPr>
        <xdr:cNvPr id="495" name="【保健センター・保健所】&#10;一人当たり面積最大値テキスト"/>
        <xdr:cNvSpPr txBox="1"/>
      </xdr:nvSpPr>
      <xdr:spPr>
        <a:xfrm>
          <a:off x="22250400" y="992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59</xdr:row>
      <xdr:rowOff>34290</xdr:rowOff>
    </xdr:from>
    <xdr:to>
      <xdr:col>32</xdr:col>
      <xdr:colOff>276225</xdr:colOff>
      <xdr:row>59</xdr:row>
      <xdr:rowOff>34290</xdr:rowOff>
    </xdr:to>
    <xdr:cxnSp macro="">
      <xdr:nvCxnSpPr>
        <xdr:cNvPr id="496" name="直線コネクタ 495"/>
        <xdr:cNvCxnSpPr/>
      </xdr:nvCxnSpPr>
      <xdr:spPr>
        <a:xfrm>
          <a:off x="22072600" y="1014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156227</xdr:rowOff>
    </xdr:from>
    <xdr:ext cx="469744" cy="259045"/>
    <xdr:sp macro="" textlink="">
      <xdr:nvSpPr>
        <xdr:cNvPr id="497" name="【保健センター・保健所】&#10;一人当たり面積平均値テキスト"/>
        <xdr:cNvSpPr txBox="1"/>
      </xdr:nvSpPr>
      <xdr:spPr>
        <a:xfrm>
          <a:off x="222504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0.010</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6350</xdr:rowOff>
    </xdr:from>
    <xdr:to>
      <xdr:col>32</xdr:col>
      <xdr:colOff>238125</xdr:colOff>
      <xdr:row>61</xdr:row>
      <xdr:rowOff>107950</xdr:rowOff>
    </xdr:to>
    <xdr:sp macro="" textlink="">
      <xdr:nvSpPr>
        <xdr:cNvPr id="498" name="フローチャート : 判断 497"/>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97790</xdr:rowOff>
    </xdr:from>
    <xdr:to>
      <xdr:col>31</xdr:col>
      <xdr:colOff>85725</xdr:colOff>
      <xdr:row>62</xdr:row>
      <xdr:rowOff>27940</xdr:rowOff>
    </xdr:to>
    <xdr:sp macro="" textlink="">
      <xdr:nvSpPr>
        <xdr:cNvPr id="499" name="フローチャート : 判断 498"/>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19067</xdr:rowOff>
    </xdr:from>
    <xdr:ext cx="469744" cy="259045"/>
    <xdr:sp macro="" textlink="">
      <xdr:nvSpPr>
        <xdr:cNvPr id="500" name="n_1aveValue【保健センター・保健所】&#10;一人当たり面積"/>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0.008</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40640</xdr:rowOff>
    </xdr:from>
    <xdr:to>
      <xdr:col>31</xdr:col>
      <xdr:colOff>85725</xdr:colOff>
      <xdr:row>56</xdr:row>
      <xdr:rowOff>142240</xdr:rowOff>
    </xdr:to>
    <xdr:sp macro="" textlink="">
      <xdr:nvSpPr>
        <xdr:cNvPr id="506" name="円/楕円 505"/>
        <xdr:cNvSpPr/>
      </xdr:nvSpPr>
      <xdr:spPr>
        <a:xfrm>
          <a:off x="21272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158767</xdr:rowOff>
    </xdr:from>
    <xdr:ext cx="469744" cy="259045"/>
    <xdr:sp macro="" textlink="">
      <xdr:nvSpPr>
        <xdr:cNvPr id="507" name="n_1mainValue【保健センター・保健所】&#10;一人当たり面積"/>
        <xdr:cNvSpPr txBox="1"/>
      </xdr:nvSpPr>
      <xdr:spPr>
        <a:xfrm>
          <a:off x="21075727" y="94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8" name="正方形/長方形 5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9" name="正方形/長方形 5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0" name="正方形/長方形 5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1" name="正方形/長方形 5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2" name="正方形/長方形 5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3" name="正方形/長方形 5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4" name="正方形/長方形 5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5" name="正方形/長方形 5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6" name="テキスト ボックス 5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7" name="直線コネクタ 5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18" name="テキスト ボックス 517"/>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87</xdr:row>
      <xdr:rowOff>38100</xdr:rowOff>
    </xdr:from>
    <xdr:to>
      <xdr:col>24</xdr:col>
      <xdr:colOff>644525</xdr:colOff>
      <xdr:row>87</xdr:row>
      <xdr:rowOff>38100</xdr:rowOff>
    </xdr:to>
    <xdr:cxnSp macro="">
      <xdr:nvCxnSpPr>
        <xdr:cNvPr id="519" name="直線コネクタ 518"/>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67327</xdr:rowOff>
    </xdr:from>
    <xdr:ext cx="403059" cy="259045"/>
    <xdr:sp macro="" textlink="">
      <xdr:nvSpPr>
        <xdr:cNvPr id="520" name="テキスト ボックス 519"/>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95250</xdr:rowOff>
    </xdr:from>
    <xdr:to>
      <xdr:col>24</xdr:col>
      <xdr:colOff>644525</xdr:colOff>
      <xdr:row>85</xdr:row>
      <xdr:rowOff>95250</xdr:rowOff>
    </xdr:to>
    <xdr:cxnSp macro="">
      <xdr:nvCxnSpPr>
        <xdr:cNvPr id="521" name="直線コネクタ 520"/>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124477</xdr:rowOff>
    </xdr:from>
    <xdr:ext cx="403059" cy="259045"/>
    <xdr:sp macro="" textlink="">
      <xdr:nvSpPr>
        <xdr:cNvPr id="522" name="テキスト ボックス 521"/>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152400</xdr:rowOff>
    </xdr:from>
    <xdr:to>
      <xdr:col>24</xdr:col>
      <xdr:colOff>644525</xdr:colOff>
      <xdr:row>83</xdr:row>
      <xdr:rowOff>152400</xdr:rowOff>
    </xdr:to>
    <xdr:cxnSp macro="">
      <xdr:nvCxnSpPr>
        <xdr:cNvPr id="523" name="直線コネクタ 522"/>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10177</xdr:rowOff>
    </xdr:from>
    <xdr:ext cx="403059" cy="259045"/>
    <xdr:sp macro="" textlink="">
      <xdr:nvSpPr>
        <xdr:cNvPr id="524" name="テキスト ボックス 523"/>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5" name="直線コネクタ 52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26" name="テキスト ボックス 52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95250</xdr:rowOff>
    </xdr:from>
    <xdr:to>
      <xdr:col>24</xdr:col>
      <xdr:colOff>644525</xdr:colOff>
      <xdr:row>80</xdr:row>
      <xdr:rowOff>95250</xdr:rowOff>
    </xdr:to>
    <xdr:cxnSp macro="">
      <xdr:nvCxnSpPr>
        <xdr:cNvPr id="527" name="直線コネクタ 526"/>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124477</xdr:rowOff>
    </xdr:from>
    <xdr:ext cx="403059" cy="259045"/>
    <xdr:sp macro="" textlink="">
      <xdr:nvSpPr>
        <xdr:cNvPr id="528" name="テキスト ボックス 527"/>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152400</xdr:rowOff>
    </xdr:from>
    <xdr:to>
      <xdr:col>24</xdr:col>
      <xdr:colOff>644525</xdr:colOff>
      <xdr:row>78</xdr:row>
      <xdr:rowOff>152400</xdr:rowOff>
    </xdr:to>
    <xdr:cxnSp macro="">
      <xdr:nvCxnSpPr>
        <xdr:cNvPr id="529" name="直線コネクタ 528"/>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10177</xdr:rowOff>
    </xdr:from>
    <xdr:ext cx="403059" cy="259045"/>
    <xdr:sp macro="" textlink="">
      <xdr:nvSpPr>
        <xdr:cNvPr id="530" name="テキスト ボックス 529"/>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38100</xdr:rowOff>
    </xdr:from>
    <xdr:to>
      <xdr:col>24</xdr:col>
      <xdr:colOff>644525</xdr:colOff>
      <xdr:row>77</xdr:row>
      <xdr:rowOff>38100</xdr:rowOff>
    </xdr:to>
    <xdr:cxnSp macro="">
      <xdr:nvCxnSpPr>
        <xdr:cNvPr id="531" name="直線コネクタ 530"/>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67327</xdr:rowOff>
    </xdr:from>
    <xdr:ext cx="403059" cy="259045"/>
    <xdr:sp macro="" textlink="">
      <xdr:nvSpPr>
        <xdr:cNvPr id="532" name="テキスト ボックス 531"/>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3" name="直線コネクタ 5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34" name="テキスト ボックス 53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60961</xdr:rowOff>
    </xdr:from>
    <xdr:to>
      <xdr:col>23</xdr:col>
      <xdr:colOff>516889</xdr:colOff>
      <xdr:row>85</xdr:row>
      <xdr:rowOff>169545</xdr:rowOff>
    </xdr:to>
    <xdr:cxnSp macro="">
      <xdr:nvCxnSpPr>
        <xdr:cNvPr id="536" name="直線コネクタ 535"/>
        <xdr:cNvCxnSpPr/>
      </xdr:nvCxnSpPr>
      <xdr:spPr>
        <a:xfrm flipV="1">
          <a:off x="16318864" y="13434061"/>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1922</xdr:rowOff>
    </xdr:from>
    <xdr:ext cx="405111" cy="259045"/>
    <xdr:sp macro="" textlink="">
      <xdr:nvSpPr>
        <xdr:cNvPr id="537" name="【消防施設】&#10;有形固定資産減価償却率最小値テキスト"/>
        <xdr:cNvSpPr txBox="1"/>
      </xdr:nvSpPr>
      <xdr:spPr>
        <a:xfrm>
          <a:off x="164084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85</xdr:row>
      <xdr:rowOff>169545</xdr:rowOff>
    </xdr:from>
    <xdr:to>
      <xdr:col>23</xdr:col>
      <xdr:colOff>606425</xdr:colOff>
      <xdr:row>85</xdr:row>
      <xdr:rowOff>169545</xdr:rowOff>
    </xdr:to>
    <xdr:cxnSp macro="">
      <xdr:nvCxnSpPr>
        <xdr:cNvPr id="538" name="直線コネクタ 537"/>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7638</xdr:rowOff>
    </xdr:from>
    <xdr:ext cx="405111" cy="259045"/>
    <xdr:sp macro="" textlink="">
      <xdr:nvSpPr>
        <xdr:cNvPr id="539" name="【消防施設】&#10;有形固定資産減価償却率最大値テキスト"/>
        <xdr:cNvSpPr txBox="1"/>
      </xdr:nvSpPr>
      <xdr:spPr>
        <a:xfrm>
          <a:off x="16408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428625</xdr:colOff>
      <xdr:row>78</xdr:row>
      <xdr:rowOff>60961</xdr:rowOff>
    </xdr:from>
    <xdr:to>
      <xdr:col>23</xdr:col>
      <xdr:colOff>606425</xdr:colOff>
      <xdr:row>78</xdr:row>
      <xdr:rowOff>60961</xdr:rowOff>
    </xdr:to>
    <xdr:cxnSp macro="">
      <xdr:nvCxnSpPr>
        <xdr:cNvPr id="540" name="直線コネクタ 539"/>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111459</xdr:rowOff>
    </xdr:from>
    <xdr:ext cx="405111" cy="259045"/>
    <xdr:sp macro="" textlink="">
      <xdr:nvSpPr>
        <xdr:cNvPr id="541" name="【消防施設】&#10;有形固定資産減価償却率平均値テキスト"/>
        <xdr:cNvSpPr txBox="1"/>
      </xdr:nvSpPr>
      <xdr:spPr>
        <a:xfrm>
          <a:off x="16408400" y="13998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133032</xdr:rowOff>
    </xdr:from>
    <xdr:to>
      <xdr:col>23</xdr:col>
      <xdr:colOff>568325</xdr:colOff>
      <xdr:row>82</xdr:row>
      <xdr:rowOff>63182</xdr:rowOff>
    </xdr:to>
    <xdr:sp macro="" textlink="">
      <xdr:nvSpPr>
        <xdr:cNvPr id="542" name="フローチャート : 判断 541"/>
        <xdr:cNvSpPr/>
      </xdr:nvSpPr>
      <xdr:spPr>
        <a:xfrm>
          <a:off x="16268700" y="1402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78</xdr:row>
      <xdr:rowOff>124461</xdr:rowOff>
    </xdr:from>
    <xdr:to>
      <xdr:col>22</xdr:col>
      <xdr:colOff>415925</xdr:colOff>
      <xdr:row>79</xdr:row>
      <xdr:rowOff>54611</xdr:rowOff>
    </xdr:to>
    <xdr:sp macro="" textlink="">
      <xdr:nvSpPr>
        <xdr:cNvPr id="543" name="フローチャート : 判断 542"/>
        <xdr:cNvSpPr/>
      </xdr:nvSpPr>
      <xdr:spPr>
        <a:xfrm>
          <a:off x="15430500" y="134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71138</xdr:rowOff>
    </xdr:from>
    <xdr:ext cx="405111" cy="259045"/>
    <xdr:sp macro="" textlink="">
      <xdr:nvSpPr>
        <xdr:cNvPr id="544" name="n_1aveValue【消防施設】&#10;有形固定資産減価償却率"/>
        <xdr:cNvSpPr txBox="1"/>
      </xdr:nvSpPr>
      <xdr:spPr>
        <a:xfrm>
          <a:off x="15266043"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5" name="テキスト ボックス 5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6" name="テキスト ボックス 5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7" name="テキスト ボックス 5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8" name="テキスト ボックス 5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9" name="テキスト ボックス 5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110173</xdr:rowOff>
    </xdr:from>
    <xdr:to>
      <xdr:col>22</xdr:col>
      <xdr:colOff>415925</xdr:colOff>
      <xdr:row>83</xdr:row>
      <xdr:rowOff>40323</xdr:rowOff>
    </xdr:to>
    <xdr:sp macro="" textlink="">
      <xdr:nvSpPr>
        <xdr:cNvPr id="550" name="円/楕円 549"/>
        <xdr:cNvSpPr/>
      </xdr:nvSpPr>
      <xdr:spPr>
        <a:xfrm>
          <a:off x="15430500" y="1416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31450</xdr:rowOff>
    </xdr:from>
    <xdr:ext cx="405111" cy="259045"/>
    <xdr:sp macro="" textlink="">
      <xdr:nvSpPr>
        <xdr:cNvPr id="551" name="n_1mainValue【消防施設】&#10;有形固定資産減価償却率"/>
        <xdr:cNvSpPr txBox="1"/>
      </xdr:nvSpPr>
      <xdr:spPr>
        <a:xfrm>
          <a:off x="15266043" y="14261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2" name="正方形/長方形 5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3" name="正方形/長方形 5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4" name="正方形/長方形 5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5" name="正方形/長方形 5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6" name="正方形/長方形 5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7" name="正方形/長方形 5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8" name="正方形/長方形 5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9" name="正方形/長方形 5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60" name="テキスト ボックス 5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1" name="直線コネクタ 5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62" name="直線コネクタ 56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63" name="テキスト ボックス 56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64" name="直線コネクタ 56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65" name="テキスト ボックス 56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66" name="直線コネクタ 56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67" name="テキスト ボックス 56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68" name="直線コネクタ 56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69" name="テキスト ボックス 56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70" name="直線コネクタ 56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71" name="テキスト ボックス 57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2" name="直線コネクタ 57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3" name="テキスト ボックス 57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139700</xdr:rowOff>
    </xdr:from>
    <xdr:to>
      <xdr:col>32</xdr:col>
      <xdr:colOff>186689</xdr:colOff>
      <xdr:row>86</xdr:row>
      <xdr:rowOff>50800</xdr:rowOff>
    </xdr:to>
    <xdr:cxnSp macro="">
      <xdr:nvCxnSpPr>
        <xdr:cNvPr id="575" name="直線コネクタ 574"/>
        <xdr:cNvCxnSpPr/>
      </xdr:nvCxnSpPr>
      <xdr:spPr>
        <a:xfrm flipV="1">
          <a:off x="22160864" y="135128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54627</xdr:rowOff>
    </xdr:from>
    <xdr:ext cx="469744" cy="259045"/>
    <xdr:sp macro="" textlink="">
      <xdr:nvSpPr>
        <xdr:cNvPr id="576" name="【消防施設】&#10;一人当たり面積最小値テキスト"/>
        <xdr:cNvSpPr txBox="1"/>
      </xdr:nvSpPr>
      <xdr:spPr>
        <a:xfrm>
          <a:off x="22250400"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50800</xdr:rowOff>
    </xdr:from>
    <xdr:to>
      <xdr:col>32</xdr:col>
      <xdr:colOff>276225</xdr:colOff>
      <xdr:row>86</xdr:row>
      <xdr:rowOff>50800</xdr:rowOff>
    </xdr:to>
    <xdr:cxnSp macro="">
      <xdr:nvCxnSpPr>
        <xdr:cNvPr id="577" name="直線コネクタ 576"/>
        <xdr:cNvCxnSpPr/>
      </xdr:nvCxnSpPr>
      <xdr:spPr>
        <a:xfrm>
          <a:off x="22072600" y="1479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86377</xdr:rowOff>
    </xdr:from>
    <xdr:ext cx="469744" cy="259045"/>
    <xdr:sp macro="" textlink="">
      <xdr:nvSpPr>
        <xdr:cNvPr id="578" name="【消防施設】&#10;一人当たり面積最大値テキスト"/>
        <xdr:cNvSpPr txBox="1"/>
      </xdr:nvSpPr>
      <xdr:spPr>
        <a:xfrm>
          <a:off x="222504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0.106</a:t>
          </a:r>
          <a:endParaRPr kumimoji="1" lang="ja-JP" altLang="en-US" sz="1000" b="1">
            <a:latin typeface="ＭＳ Ｐゴシック"/>
          </a:endParaRPr>
        </a:p>
      </xdr:txBody>
    </xdr:sp>
    <xdr:clientData/>
  </xdr:oneCellAnchor>
  <xdr:twoCellAnchor>
    <xdr:from>
      <xdr:col>32</xdr:col>
      <xdr:colOff>98425</xdr:colOff>
      <xdr:row>78</xdr:row>
      <xdr:rowOff>139700</xdr:rowOff>
    </xdr:from>
    <xdr:to>
      <xdr:col>32</xdr:col>
      <xdr:colOff>276225</xdr:colOff>
      <xdr:row>78</xdr:row>
      <xdr:rowOff>139700</xdr:rowOff>
    </xdr:to>
    <xdr:cxnSp macro="">
      <xdr:nvCxnSpPr>
        <xdr:cNvPr id="579" name="直線コネクタ 578"/>
        <xdr:cNvCxnSpPr/>
      </xdr:nvCxnSpPr>
      <xdr:spPr>
        <a:xfrm>
          <a:off x="22072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86377</xdr:rowOff>
    </xdr:from>
    <xdr:ext cx="469744" cy="259045"/>
    <xdr:sp macro="" textlink="">
      <xdr:nvSpPr>
        <xdr:cNvPr id="580" name="【消防施設】&#10;一人当たり面積平均値テキスト"/>
        <xdr:cNvSpPr txBox="1"/>
      </xdr:nvSpPr>
      <xdr:spPr>
        <a:xfrm>
          <a:off x="22250400" y="1431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107950</xdr:rowOff>
    </xdr:from>
    <xdr:to>
      <xdr:col>32</xdr:col>
      <xdr:colOff>238125</xdr:colOff>
      <xdr:row>84</xdr:row>
      <xdr:rowOff>38100</xdr:rowOff>
    </xdr:to>
    <xdr:sp macro="" textlink="">
      <xdr:nvSpPr>
        <xdr:cNvPr id="581" name="フローチャート : 判断 580"/>
        <xdr:cNvSpPr/>
      </xdr:nvSpPr>
      <xdr:spPr>
        <a:xfrm>
          <a:off x="221107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120650</xdr:rowOff>
    </xdr:from>
    <xdr:to>
      <xdr:col>31</xdr:col>
      <xdr:colOff>85725</xdr:colOff>
      <xdr:row>84</xdr:row>
      <xdr:rowOff>50800</xdr:rowOff>
    </xdr:to>
    <xdr:sp macro="" textlink="">
      <xdr:nvSpPr>
        <xdr:cNvPr id="582" name="フローチャート : 判断 581"/>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67327</xdr:rowOff>
    </xdr:from>
    <xdr:ext cx="469744" cy="259045"/>
    <xdr:sp macro="" textlink="">
      <xdr:nvSpPr>
        <xdr:cNvPr id="583" name="n_1aveValue【消防施設】&#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4" name="テキスト ボックス 5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5" name="テキスト ボックス 5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6" name="テキスト ボックス 5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7" name="テキスト ボックス 5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8" name="テキスト ボックス 5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146050</xdr:rowOff>
    </xdr:from>
    <xdr:to>
      <xdr:col>31</xdr:col>
      <xdr:colOff>85725</xdr:colOff>
      <xdr:row>86</xdr:row>
      <xdr:rowOff>76200</xdr:rowOff>
    </xdr:to>
    <xdr:sp macro="" textlink="">
      <xdr:nvSpPr>
        <xdr:cNvPr id="589" name="円/楕円 588"/>
        <xdr:cNvSpPr/>
      </xdr:nvSpPr>
      <xdr:spPr>
        <a:xfrm>
          <a:off x="21272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67327</xdr:rowOff>
    </xdr:from>
    <xdr:ext cx="469744" cy="259045"/>
    <xdr:sp macro="" textlink="">
      <xdr:nvSpPr>
        <xdr:cNvPr id="590" name="n_1mainValue【消防施設】&#10;一人当たり面積"/>
        <xdr:cNvSpPr txBox="1"/>
      </xdr:nvSpPr>
      <xdr:spPr>
        <a:xfrm>
          <a:off x="210757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1" name="正方形/長方形 5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2" name="正方形/長方形 5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3" name="正方形/長方形 5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4" name="正方形/長方形 5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5" name="正方形/長方形 5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6" name="正方形/長方形 5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7" name="正方形/長方形 5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8" name="正方形/長方形 5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9" name="テキスト ボックス 5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00" name="直線コネクタ 5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601" name="直線コネクタ 6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602" name="テキスト ボックス 60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603" name="直線コネクタ 6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604" name="テキスト ボックス 6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605" name="直線コネクタ 6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606" name="テキスト ボックス 6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607" name="直線コネクタ 6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608" name="テキスト ボックス 6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09" name="直線コネクタ 6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10" name="テキスト ボックス 6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11" name="直線コネクタ 6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612" name="テキスト ボックス 61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3" name="直線コネクタ 6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4" name="テキスト ボックス 6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113756</xdr:rowOff>
    </xdr:from>
    <xdr:to>
      <xdr:col>23</xdr:col>
      <xdr:colOff>516889</xdr:colOff>
      <xdr:row>107</xdr:row>
      <xdr:rowOff>149679</xdr:rowOff>
    </xdr:to>
    <xdr:cxnSp macro="">
      <xdr:nvCxnSpPr>
        <xdr:cNvPr id="616" name="直線コネクタ 615"/>
        <xdr:cNvCxnSpPr/>
      </xdr:nvCxnSpPr>
      <xdr:spPr>
        <a:xfrm flipV="1">
          <a:off x="16318864" y="17258756"/>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153506</xdr:rowOff>
    </xdr:from>
    <xdr:ext cx="405111" cy="259045"/>
    <xdr:sp macro="" textlink="">
      <xdr:nvSpPr>
        <xdr:cNvPr id="617" name="【庁舎】&#10;有形固定資産減価償却率最小値テキスト"/>
        <xdr:cNvSpPr txBox="1"/>
      </xdr:nvSpPr>
      <xdr:spPr>
        <a:xfrm>
          <a:off x="16408400" y="1849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23</xdr:col>
      <xdr:colOff>428625</xdr:colOff>
      <xdr:row>107</xdr:row>
      <xdr:rowOff>149679</xdr:rowOff>
    </xdr:from>
    <xdr:to>
      <xdr:col>23</xdr:col>
      <xdr:colOff>606425</xdr:colOff>
      <xdr:row>107</xdr:row>
      <xdr:rowOff>149679</xdr:rowOff>
    </xdr:to>
    <xdr:cxnSp macro="">
      <xdr:nvCxnSpPr>
        <xdr:cNvPr id="618" name="直線コネクタ 617"/>
        <xdr:cNvCxnSpPr/>
      </xdr:nvCxnSpPr>
      <xdr:spPr>
        <a:xfrm>
          <a:off x="16230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60433</xdr:rowOff>
    </xdr:from>
    <xdr:ext cx="405111" cy="259045"/>
    <xdr:sp macro="" textlink="">
      <xdr:nvSpPr>
        <xdr:cNvPr id="619" name="【庁舎】&#10;有形固定資産減価償却率最大値テキスト"/>
        <xdr:cNvSpPr txBox="1"/>
      </xdr:nvSpPr>
      <xdr:spPr>
        <a:xfrm>
          <a:off x="164084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23</xdr:col>
      <xdr:colOff>428625</xdr:colOff>
      <xdr:row>100</xdr:row>
      <xdr:rowOff>113756</xdr:rowOff>
    </xdr:from>
    <xdr:to>
      <xdr:col>23</xdr:col>
      <xdr:colOff>606425</xdr:colOff>
      <xdr:row>100</xdr:row>
      <xdr:rowOff>113756</xdr:rowOff>
    </xdr:to>
    <xdr:cxnSp macro="">
      <xdr:nvCxnSpPr>
        <xdr:cNvPr id="620" name="直線コネクタ 619"/>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116495</xdr:rowOff>
    </xdr:from>
    <xdr:ext cx="405111" cy="259045"/>
    <xdr:sp macro="" textlink="">
      <xdr:nvSpPr>
        <xdr:cNvPr id="621" name="【庁舎】&#10;有形固定資産減価償却率平均値テキスト"/>
        <xdr:cNvSpPr txBox="1"/>
      </xdr:nvSpPr>
      <xdr:spPr>
        <a:xfrm>
          <a:off x="16408400" y="1794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138068</xdr:rowOff>
    </xdr:from>
    <xdr:to>
      <xdr:col>23</xdr:col>
      <xdr:colOff>568325</xdr:colOff>
      <xdr:row>105</xdr:row>
      <xdr:rowOff>68218</xdr:rowOff>
    </xdr:to>
    <xdr:sp macro="" textlink="">
      <xdr:nvSpPr>
        <xdr:cNvPr id="622" name="フローチャート : 判断 621"/>
        <xdr:cNvSpPr/>
      </xdr:nvSpPr>
      <xdr:spPr>
        <a:xfrm>
          <a:off x="16268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66221</xdr:rowOff>
    </xdr:from>
    <xdr:to>
      <xdr:col>22</xdr:col>
      <xdr:colOff>415925</xdr:colOff>
      <xdr:row>105</xdr:row>
      <xdr:rowOff>167821</xdr:rowOff>
    </xdr:to>
    <xdr:sp macro="" textlink="">
      <xdr:nvSpPr>
        <xdr:cNvPr id="623" name="フローチャート : 判断 622"/>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158948</xdr:rowOff>
    </xdr:from>
    <xdr:ext cx="405111" cy="259045"/>
    <xdr:sp macro="" textlink="">
      <xdr:nvSpPr>
        <xdr:cNvPr id="624" name="n_1aveValue【庁舎】&#10;有形固定資産減価償却率"/>
        <xdr:cNvSpPr txBox="1"/>
      </xdr:nvSpPr>
      <xdr:spPr>
        <a:xfrm>
          <a:off x="15266043"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5" name="テキスト ボックス 6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6" name="テキスト ボックス 6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7" name="テキスト ボックス 6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8" name="テキスト ボックス 6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9" name="テキスト ボックス 6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121738</xdr:rowOff>
    </xdr:from>
    <xdr:to>
      <xdr:col>22</xdr:col>
      <xdr:colOff>415925</xdr:colOff>
      <xdr:row>102</xdr:row>
      <xdr:rowOff>51888</xdr:rowOff>
    </xdr:to>
    <xdr:sp macro="" textlink="">
      <xdr:nvSpPr>
        <xdr:cNvPr id="630" name="円/楕円 629"/>
        <xdr:cNvSpPr/>
      </xdr:nvSpPr>
      <xdr:spPr>
        <a:xfrm>
          <a:off x="154305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68415</xdr:rowOff>
    </xdr:from>
    <xdr:ext cx="405111" cy="259045"/>
    <xdr:sp macro="" textlink="">
      <xdr:nvSpPr>
        <xdr:cNvPr id="631" name="n_1mainValue【庁舎】&#10;有形固定資産減価償却率"/>
        <xdr:cNvSpPr txBox="1"/>
      </xdr:nvSpPr>
      <xdr:spPr>
        <a:xfrm>
          <a:off x="15266043"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2" name="正方形/長方形 63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3" name="正方形/長方形 63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4" name="正方形/長方形 63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5" name="正方形/長方形 63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6" name="正方形/長方形 63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7" name="正方形/長方形 63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8" name="正方形/長方形 63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9" name="正方形/長方形 63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40" name="テキスト ボックス 63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1" name="直線コネクタ 64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42" name="テキスト ボックス 64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43" name="直線コネクタ 64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4" name="テキスト ボックス 64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5" name="直線コネクタ 64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6" name="テキスト ボックス 64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7" name="直線コネクタ 64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8" name="テキスト ボックス 64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49" name="直線コネクタ 64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50" name="テキスト ボックス 64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51" name="直線コネクタ 65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52" name="テキスト ボックス 65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3" name="直線コネクタ 65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4" name="テキスト ボックス 65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69850</xdr:rowOff>
    </xdr:from>
    <xdr:to>
      <xdr:col>32</xdr:col>
      <xdr:colOff>186689</xdr:colOff>
      <xdr:row>106</xdr:row>
      <xdr:rowOff>114300</xdr:rowOff>
    </xdr:to>
    <xdr:cxnSp macro="">
      <xdr:nvCxnSpPr>
        <xdr:cNvPr id="656" name="直線コネクタ 655"/>
        <xdr:cNvCxnSpPr/>
      </xdr:nvCxnSpPr>
      <xdr:spPr>
        <a:xfrm flipV="1">
          <a:off x="22160864" y="17386300"/>
          <a:ext cx="0" cy="90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118127</xdr:rowOff>
    </xdr:from>
    <xdr:ext cx="469744" cy="259045"/>
    <xdr:sp macro="" textlink="">
      <xdr:nvSpPr>
        <xdr:cNvPr id="657" name="【庁舎】&#10;一人当たり面積最小値テキスト"/>
        <xdr:cNvSpPr txBox="1"/>
      </xdr:nvSpPr>
      <xdr:spPr>
        <a:xfrm>
          <a:off x="222504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0.090</a:t>
          </a:r>
          <a:endParaRPr kumimoji="1" lang="ja-JP" altLang="en-US" sz="1000" b="1">
            <a:latin typeface="ＭＳ Ｐゴシック"/>
          </a:endParaRPr>
        </a:p>
      </xdr:txBody>
    </xdr:sp>
    <xdr:clientData/>
  </xdr:oneCellAnchor>
  <xdr:twoCellAnchor>
    <xdr:from>
      <xdr:col>32</xdr:col>
      <xdr:colOff>98425</xdr:colOff>
      <xdr:row>106</xdr:row>
      <xdr:rowOff>114300</xdr:rowOff>
    </xdr:from>
    <xdr:to>
      <xdr:col>32</xdr:col>
      <xdr:colOff>276225</xdr:colOff>
      <xdr:row>106</xdr:row>
      <xdr:rowOff>114300</xdr:rowOff>
    </xdr:to>
    <xdr:cxnSp macro="">
      <xdr:nvCxnSpPr>
        <xdr:cNvPr id="658" name="直線コネクタ 657"/>
        <xdr:cNvCxnSpPr/>
      </xdr:nvCxnSpPr>
      <xdr:spPr>
        <a:xfrm>
          <a:off x="22072600" y="182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16527</xdr:rowOff>
    </xdr:from>
    <xdr:ext cx="469744" cy="259045"/>
    <xdr:sp macro="" textlink="">
      <xdr:nvSpPr>
        <xdr:cNvPr id="659" name="【庁舎】&#10;一人当たり面積最大値テキスト"/>
        <xdr:cNvSpPr txBox="1"/>
      </xdr:nvSpPr>
      <xdr:spPr>
        <a:xfrm>
          <a:off x="22250400" y="171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101</xdr:row>
      <xdr:rowOff>69850</xdr:rowOff>
    </xdr:from>
    <xdr:to>
      <xdr:col>32</xdr:col>
      <xdr:colOff>276225</xdr:colOff>
      <xdr:row>101</xdr:row>
      <xdr:rowOff>69850</xdr:rowOff>
    </xdr:to>
    <xdr:cxnSp macro="">
      <xdr:nvCxnSpPr>
        <xdr:cNvPr id="660" name="直線コネクタ 659"/>
        <xdr:cNvCxnSpPr/>
      </xdr:nvCxnSpPr>
      <xdr:spPr>
        <a:xfrm>
          <a:off x="22072600" y="1738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92727</xdr:rowOff>
    </xdr:from>
    <xdr:ext cx="469744" cy="259045"/>
    <xdr:sp macro="" textlink="">
      <xdr:nvSpPr>
        <xdr:cNvPr id="661" name="【庁舎】&#10;一人当たり面積平均値テキスト"/>
        <xdr:cNvSpPr txBox="1"/>
      </xdr:nvSpPr>
      <xdr:spPr>
        <a:xfrm>
          <a:off x="22250400" y="17580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102</xdr:row>
      <xdr:rowOff>114300</xdr:rowOff>
    </xdr:from>
    <xdr:to>
      <xdr:col>32</xdr:col>
      <xdr:colOff>238125</xdr:colOff>
      <xdr:row>103</xdr:row>
      <xdr:rowOff>44450</xdr:rowOff>
    </xdr:to>
    <xdr:sp macro="" textlink="">
      <xdr:nvSpPr>
        <xdr:cNvPr id="662" name="フローチャート : 判断 661"/>
        <xdr:cNvSpPr/>
      </xdr:nvSpPr>
      <xdr:spPr>
        <a:xfrm>
          <a:off x="22110700" y="176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100</xdr:row>
      <xdr:rowOff>88900</xdr:rowOff>
    </xdr:from>
    <xdr:to>
      <xdr:col>31</xdr:col>
      <xdr:colOff>85725</xdr:colOff>
      <xdr:row>101</xdr:row>
      <xdr:rowOff>19050</xdr:rowOff>
    </xdr:to>
    <xdr:sp macro="" textlink="">
      <xdr:nvSpPr>
        <xdr:cNvPr id="663" name="フローチャート : 判断 662"/>
        <xdr:cNvSpPr/>
      </xdr:nvSpPr>
      <xdr:spPr>
        <a:xfrm>
          <a:off x="21272500" y="1723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35577</xdr:rowOff>
    </xdr:from>
    <xdr:ext cx="469744" cy="259045"/>
    <xdr:sp macro="" textlink="">
      <xdr:nvSpPr>
        <xdr:cNvPr id="664" name="n_1aveValue【庁舎】&#10;一人当たり面積"/>
        <xdr:cNvSpPr txBox="1"/>
      </xdr:nvSpPr>
      <xdr:spPr>
        <a:xfrm>
          <a:off x="21075727" y="170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5" name="テキスト ボックス 6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6" name="テキスト ボックス 6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7" name="テキスト ボックス 6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8" name="テキスト ボックス 6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9" name="テキスト ボックス 6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12700</xdr:rowOff>
    </xdr:from>
    <xdr:to>
      <xdr:col>31</xdr:col>
      <xdr:colOff>85725</xdr:colOff>
      <xdr:row>108</xdr:row>
      <xdr:rowOff>114300</xdr:rowOff>
    </xdr:to>
    <xdr:sp macro="" textlink="">
      <xdr:nvSpPr>
        <xdr:cNvPr id="670" name="円/楕円 669"/>
        <xdr:cNvSpPr/>
      </xdr:nvSpPr>
      <xdr:spPr>
        <a:xfrm>
          <a:off x="21272500" y="185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105427</xdr:rowOff>
    </xdr:from>
    <xdr:ext cx="469744" cy="259045"/>
    <xdr:sp macro="" textlink="">
      <xdr:nvSpPr>
        <xdr:cNvPr id="671" name="n_1mainValue【庁舎】&#10;一人当たり面積"/>
        <xdr:cNvSpPr txBox="1"/>
      </xdr:nvSpPr>
      <xdr:spPr>
        <a:xfrm>
          <a:off x="21075727" y="186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2" name="正方形/長方形 6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3" name="正方形/長方形 6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4" name="テキスト ボックス 6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平成</a:t>
          </a:r>
          <a:r>
            <a:rPr lang="en-US" altLang="ja-JP" sz="1300">
              <a:solidFill>
                <a:schemeClr val="dk1"/>
              </a:solidFill>
              <a:effectLst/>
              <a:latin typeface="+mn-lt"/>
              <a:ea typeface="+mn-ea"/>
              <a:cs typeface="+mn-cs"/>
            </a:rPr>
            <a:t>27</a:t>
          </a:r>
          <a:r>
            <a:rPr lang="ja-JP" altLang="ja-JP" sz="1300">
              <a:solidFill>
                <a:schemeClr val="dk1"/>
              </a:solidFill>
              <a:effectLst/>
              <a:latin typeface="+mn-lt"/>
              <a:ea typeface="+mn-ea"/>
              <a:cs typeface="+mn-cs"/>
            </a:rPr>
            <a:t>年度の有形固定資産減価償却率を施設類型別で類似団体平均と比較すると、消防施設が低く、一般廃棄物処理施設と庁舎が高くなっている。</a:t>
          </a:r>
          <a:endParaRPr lang="ja-JP" altLang="ja-JP" sz="1300">
            <a:effectLst/>
          </a:endParaRPr>
        </a:p>
        <a:p>
          <a:r>
            <a:rPr lang="ja-JP" altLang="ja-JP" sz="1300">
              <a:solidFill>
                <a:schemeClr val="dk1"/>
              </a:solidFill>
              <a:effectLst/>
              <a:latin typeface="+mn-lt"/>
              <a:ea typeface="+mn-ea"/>
              <a:cs typeface="+mn-cs"/>
            </a:rPr>
            <a:t>消防施設については、常備消防を東京都に委託していることなどから、大規模施設は保有していない。尚、対象となる既存の消火栓、防火水槽及び消防団詰所器具置場等については耐用年数等を鑑み、計画的な更新を行うとともに地域の実情を踏まえた新規整備の検討を進めている。</a:t>
          </a:r>
          <a:endParaRPr lang="ja-JP" altLang="ja-JP" sz="1300">
            <a:effectLst/>
          </a:endParaRPr>
        </a:p>
        <a:p>
          <a:r>
            <a:rPr lang="ja-JP" altLang="ja-JP" sz="1300">
              <a:solidFill>
                <a:schemeClr val="dk1"/>
              </a:solidFill>
              <a:effectLst/>
              <a:latin typeface="+mn-lt"/>
              <a:ea typeface="+mn-ea"/>
              <a:cs typeface="+mn-cs"/>
            </a:rPr>
            <a:t>一般廃棄物処理施設について、市クリーンセンター可燃ごみ処理施設は稼働から</a:t>
          </a:r>
          <a:r>
            <a:rPr lang="en-US" altLang="ja-JP" sz="1300">
              <a:solidFill>
                <a:schemeClr val="dk1"/>
              </a:solidFill>
              <a:effectLst/>
              <a:latin typeface="+mn-lt"/>
              <a:ea typeface="+mn-ea"/>
              <a:cs typeface="+mn-cs"/>
            </a:rPr>
            <a:t>30</a:t>
          </a:r>
          <a:r>
            <a:rPr lang="ja-JP" altLang="ja-JP" sz="1300">
              <a:solidFill>
                <a:schemeClr val="dk1"/>
              </a:solidFill>
              <a:effectLst/>
              <a:latin typeface="+mn-lt"/>
              <a:ea typeface="+mn-ea"/>
              <a:cs typeface="+mn-cs"/>
            </a:rPr>
            <a:t>年近くが経過し、特に老朽化が進んでいる。このため、平成</a:t>
          </a:r>
          <a:r>
            <a:rPr lang="en-US" altLang="ja-JP" sz="1300">
              <a:solidFill>
                <a:schemeClr val="dk1"/>
              </a:solidFill>
              <a:effectLst/>
              <a:latin typeface="+mn-lt"/>
              <a:ea typeface="+mn-ea"/>
              <a:cs typeface="+mn-cs"/>
            </a:rPr>
            <a:t>27</a:t>
          </a:r>
          <a:r>
            <a:rPr lang="ja-JP" altLang="ja-JP" sz="1300">
              <a:solidFill>
                <a:schemeClr val="dk1"/>
              </a:solidFill>
              <a:effectLst/>
              <a:latin typeface="+mn-lt"/>
              <a:ea typeface="+mn-ea"/>
              <a:cs typeface="+mn-cs"/>
            </a:rPr>
            <a:t>年に当市含む</a:t>
          </a:r>
          <a:r>
            <a:rPr lang="en-US" altLang="ja-JP" sz="1300">
              <a:solidFill>
                <a:schemeClr val="dk1"/>
              </a:solidFill>
              <a:effectLst/>
              <a:latin typeface="+mn-lt"/>
              <a:ea typeface="+mn-ea"/>
              <a:cs typeface="+mn-cs"/>
            </a:rPr>
            <a:t>3</a:t>
          </a:r>
          <a:r>
            <a:rPr lang="ja-JP" altLang="ja-JP" sz="1300">
              <a:solidFill>
                <a:schemeClr val="dk1"/>
              </a:solidFill>
              <a:effectLst/>
              <a:latin typeface="+mn-lt"/>
              <a:ea typeface="+mn-ea"/>
              <a:cs typeface="+mn-cs"/>
            </a:rPr>
            <a:t>市で一部事務組合を設立し、可燃ごみを共同処理するための施設建設を進めている。</a:t>
          </a:r>
          <a:endParaRPr lang="ja-JP" altLang="ja-JP" sz="1300">
            <a:effectLst/>
          </a:endParaRPr>
        </a:p>
        <a:p>
          <a:r>
            <a:rPr lang="ja-JP" altLang="ja-JP" sz="1300">
              <a:solidFill>
                <a:schemeClr val="dk1"/>
              </a:solidFill>
              <a:effectLst/>
              <a:latin typeface="+mn-lt"/>
              <a:ea typeface="+mn-ea"/>
              <a:cs typeface="+mn-cs"/>
            </a:rPr>
            <a:t>また、庁舎について、市役所本庁舎は建設から</a:t>
          </a:r>
          <a:r>
            <a:rPr lang="en-US" altLang="ja-JP" sz="1300">
              <a:solidFill>
                <a:schemeClr val="dk1"/>
              </a:solidFill>
              <a:effectLst/>
              <a:latin typeface="+mn-lt"/>
              <a:ea typeface="+mn-ea"/>
              <a:cs typeface="+mn-cs"/>
            </a:rPr>
            <a:t>40</a:t>
          </a:r>
          <a:r>
            <a:rPr lang="ja-JP" altLang="ja-JP" sz="1300">
              <a:solidFill>
                <a:schemeClr val="dk1"/>
              </a:solidFill>
              <a:effectLst/>
              <a:latin typeface="+mn-lt"/>
              <a:ea typeface="+mn-ea"/>
              <a:cs typeface="+mn-cs"/>
            </a:rPr>
            <a:t>年以上が経過し、耐震性にも課題がある。このため、平成</a:t>
          </a:r>
          <a:r>
            <a:rPr lang="en-US" altLang="ja-JP" sz="1300">
              <a:solidFill>
                <a:schemeClr val="dk1"/>
              </a:solidFill>
              <a:effectLst/>
              <a:latin typeface="+mn-lt"/>
              <a:ea typeface="+mn-ea"/>
              <a:cs typeface="+mn-cs"/>
            </a:rPr>
            <a:t>29</a:t>
          </a:r>
          <a:r>
            <a:rPr lang="ja-JP" altLang="ja-JP" sz="1300">
              <a:solidFill>
                <a:schemeClr val="dk1"/>
              </a:solidFill>
              <a:effectLst/>
              <a:latin typeface="+mn-lt"/>
              <a:ea typeface="+mn-ea"/>
              <a:cs typeface="+mn-cs"/>
            </a:rPr>
            <a:t>年度から免震改修工事、平成</a:t>
          </a:r>
          <a:r>
            <a:rPr lang="en-US" altLang="ja-JP" sz="1300">
              <a:solidFill>
                <a:schemeClr val="dk1"/>
              </a:solidFill>
              <a:effectLst/>
              <a:latin typeface="+mn-lt"/>
              <a:ea typeface="+mn-ea"/>
              <a:cs typeface="+mn-cs"/>
            </a:rPr>
            <a:t>30</a:t>
          </a:r>
          <a:r>
            <a:rPr lang="ja-JP" altLang="ja-JP" sz="1300">
              <a:solidFill>
                <a:schemeClr val="dk1"/>
              </a:solidFill>
              <a:effectLst/>
              <a:latin typeface="+mn-lt"/>
              <a:ea typeface="+mn-ea"/>
              <a:cs typeface="+mn-cs"/>
            </a:rPr>
            <a:t>年度から長寿命化・機能向上のための改修工事を進めていく。</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183,589
180,784
27.55
68,796,815
66,281,575
2,304,870
34,485,847
34,426,017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17.3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mj-ea"/>
              <a:ea typeface="+mj-ea"/>
            </a:rPr>
            <a:t>　財政力指数は、</a:t>
          </a:r>
          <a:r>
            <a:rPr kumimoji="1" lang="en-US" altLang="ja-JP" sz="1300">
              <a:latin typeface="+mj-ea"/>
              <a:ea typeface="+mj-ea"/>
            </a:rPr>
            <a:t>3</a:t>
          </a:r>
          <a:r>
            <a:rPr kumimoji="1" lang="ja-JP" altLang="en-US" sz="1300">
              <a:latin typeface="+mj-ea"/>
              <a:ea typeface="+mj-ea"/>
            </a:rPr>
            <a:t>カ年平均の前年度比で</a:t>
          </a:r>
          <a:r>
            <a:rPr kumimoji="1" lang="en-US" altLang="ja-JP" sz="1300">
              <a:latin typeface="+mj-ea"/>
              <a:ea typeface="+mj-ea"/>
            </a:rPr>
            <a:t>0.01</a:t>
          </a:r>
          <a:r>
            <a:rPr kumimoji="1" lang="ja-JP" altLang="en-US" sz="1300">
              <a:latin typeface="+mj-ea"/>
              <a:ea typeface="+mj-ea"/>
            </a:rPr>
            <a:t>ポイント改善した。測定単位である人口が</a:t>
          </a:r>
          <a:r>
            <a:rPr kumimoji="1" lang="en-US" altLang="ja-JP" sz="1300">
              <a:latin typeface="+mj-ea"/>
              <a:ea typeface="+mj-ea"/>
            </a:rPr>
            <a:t>27</a:t>
          </a:r>
          <a:r>
            <a:rPr kumimoji="1" lang="ja-JP" altLang="en-US" sz="1300">
              <a:latin typeface="+mj-ea"/>
              <a:ea typeface="+mj-ea"/>
            </a:rPr>
            <a:t>年度国勢調査の結果を受け、基準財政需要額は増加したものの、</a:t>
          </a:r>
          <a:r>
            <a:rPr kumimoji="1" lang="ja-JP" altLang="ja-JP" sz="1300">
              <a:solidFill>
                <a:schemeClr val="dk1"/>
              </a:solidFill>
              <a:effectLst/>
              <a:latin typeface="+mj-ea"/>
              <a:ea typeface="+mj-ea"/>
              <a:cs typeface="+mn-cs"/>
            </a:rPr>
            <a:t>法人税割以外</a:t>
          </a:r>
          <a:r>
            <a:rPr kumimoji="1" lang="ja-JP" altLang="en-US" sz="1300">
              <a:solidFill>
                <a:schemeClr val="dk1"/>
              </a:solidFill>
              <a:effectLst/>
              <a:latin typeface="+mj-ea"/>
              <a:ea typeface="+mj-ea"/>
              <a:cs typeface="+mn-cs"/>
            </a:rPr>
            <a:t>が</a:t>
          </a:r>
          <a:r>
            <a:rPr kumimoji="1" lang="ja-JP" altLang="ja-JP" sz="1300">
              <a:solidFill>
                <a:schemeClr val="dk1"/>
              </a:solidFill>
              <a:effectLst/>
              <a:latin typeface="+mj-ea"/>
              <a:ea typeface="+mj-ea"/>
              <a:cs typeface="+mn-cs"/>
            </a:rPr>
            <a:t>概ね堅調な伸び</a:t>
          </a:r>
          <a:r>
            <a:rPr kumimoji="1" lang="ja-JP" altLang="en-US" sz="1300">
              <a:solidFill>
                <a:schemeClr val="dk1"/>
              </a:solidFill>
              <a:effectLst/>
              <a:latin typeface="+mj-ea"/>
              <a:ea typeface="+mj-ea"/>
              <a:cs typeface="+mn-cs"/>
            </a:rPr>
            <a:t>となったことに伴い</a:t>
          </a:r>
          <a:r>
            <a:rPr kumimoji="1" lang="ja-JP" altLang="en-US" sz="1300">
              <a:latin typeface="+mj-ea"/>
              <a:ea typeface="+mj-ea"/>
            </a:rPr>
            <a:t>基準財政収入額も増加したことによる。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44</xdr:row>
      <xdr:rowOff>44450</xdr:rowOff>
    </xdr:to>
    <xdr:cxnSp macro="">
      <xdr:nvCxnSpPr>
        <xdr:cNvPr id="63" name="直線コネクタ 62"/>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0.45</a:t>
          </a:r>
          <a:endParaRPr kumimoji="1" lang="ja-JP" altLang="en-US" sz="1000" b="1">
            <a:latin typeface="ＭＳ Ｐゴシック"/>
          </a:endParaRPr>
        </a:p>
      </xdr:txBody>
    </xdr:sp>
    <xdr:clientData/>
  </xdr:oneCellAnchor>
  <xdr:twoCellAnchor>
    <xdr:from>
      <xdr:col>7</xdr:col>
      <xdr:colOff>63500</xdr:colOff>
      <xdr:row>44</xdr:row>
      <xdr:rowOff>44450</xdr:rowOff>
    </xdr:from>
    <xdr:to>
      <xdr:col>7</xdr:col>
      <xdr:colOff>241300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33161</xdr:rowOff>
    </xdr:from>
    <xdr:to>
      <xdr:col>7</xdr:col>
      <xdr:colOff>152400</xdr:colOff>
      <xdr:row>40</xdr:row>
      <xdr:rowOff>46567</xdr:rowOff>
    </xdr:to>
    <xdr:cxnSp macro="">
      <xdr:nvCxnSpPr>
        <xdr:cNvPr id="68" name="直線コネクタ 67"/>
        <xdr:cNvCxnSpPr/>
      </xdr:nvCxnSpPr>
      <xdr:spPr>
        <a:xfrm flipV="1">
          <a:off x="4114800" y="68911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48277</xdr:rowOff>
    </xdr:from>
    <xdr:ext cx="762000" cy="259045"/>
    <xdr:sp macro="" textlink="">
      <xdr:nvSpPr>
        <xdr:cNvPr id="69"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70" name="フローチャート : 判断 69"/>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46567</xdr:rowOff>
    </xdr:from>
    <xdr:to>
      <xdr:col>6</xdr:col>
      <xdr:colOff>0</xdr:colOff>
      <xdr:row>40</xdr:row>
      <xdr:rowOff>59972</xdr:rowOff>
    </xdr:to>
    <xdr:cxnSp macro="">
      <xdr:nvCxnSpPr>
        <xdr:cNvPr id="71" name="直線コネクタ 70"/>
        <xdr:cNvCxnSpPr/>
      </xdr:nvCxnSpPr>
      <xdr:spPr>
        <a:xfrm flipV="1">
          <a:off x="3225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71560</xdr:rowOff>
    </xdr:from>
    <xdr:ext cx="736600" cy="259045"/>
    <xdr:sp macro="" textlink="">
      <xdr:nvSpPr>
        <xdr:cNvPr id="73" name="テキスト ボックス 72"/>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59972</xdr:rowOff>
    </xdr:from>
    <xdr:to>
      <xdr:col>4</xdr:col>
      <xdr:colOff>482600</xdr:colOff>
      <xdr:row>40</xdr:row>
      <xdr:rowOff>59972</xdr:rowOff>
    </xdr:to>
    <xdr:cxnSp macro="">
      <xdr:nvCxnSpPr>
        <xdr:cNvPr id="74" name="直線コネクタ 73"/>
        <xdr:cNvCxnSpPr/>
      </xdr:nvCxnSpPr>
      <xdr:spPr>
        <a:xfrm>
          <a:off x="2336800" y="6917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11995</xdr:rowOff>
    </xdr:from>
    <xdr:to>
      <xdr:col>4</xdr:col>
      <xdr:colOff>533400</xdr:colOff>
      <xdr:row>41</xdr:row>
      <xdr:rowOff>113595</xdr:rowOff>
    </xdr:to>
    <xdr:sp macro="" textlink="">
      <xdr:nvSpPr>
        <xdr:cNvPr id="75" name="フローチャート : 判断 74"/>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98372</xdr:rowOff>
    </xdr:from>
    <xdr:ext cx="762000" cy="259045"/>
    <xdr:sp macro="" textlink="">
      <xdr:nvSpPr>
        <xdr:cNvPr id="76" name="テキスト ボックス 75"/>
        <xdr:cNvSpPr txBox="1"/>
      </xdr:nvSpPr>
      <xdr:spPr>
        <a:xfrm>
          <a:off x="2844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59972</xdr:rowOff>
    </xdr:from>
    <xdr:to>
      <xdr:col>3</xdr:col>
      <xdr:colOff>279400</xdr:colOff>
      <xdr:row>40</xdr:row>
      <xdr:rowOff>73378</xdr:rowOff>
    </xdr:to>
    <xdr:cxnSp macro="">
      <xdr:nvCxnSpPr>
        <xdr:cNvPr id="77" name="直線コネクタ 76"/>
        <xdr:cNvCxnSpPr/>
      </xdr:nvCxnSpPr>
      <xdr:spPr>
        <a:xfrm flipV="1">
          <a:off x="1447800" y="691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11995</xdr:rowOff>
    </xdr:from>
    <xdr:to>
      <xdr:col>3</xdr:col>
      <xdr:colOff>330200</xdr:colOff>
      <xdr:row>41</xdr:row>
      <xdr:rowOff>113595</xdr:rowOff>
    </xdr:to>
    <xdr:sp macro="" textlink="">
      <xdr:nvSpPr>
        <xdr:cNvPr id="78" name="フローチャート : 判断 77"/>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98372</xdr:rowOff>
    </xdr:from>
    <xdr:ext cx="762000" cy="259045"/>
    <xdr:sp macro="" textlink="">
      <xdr:nvSpPr>
        <xdr:cNvPr id="79" name="テキスト ボックス 78"/>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11995</xdr:rowOff>
    </xdr:from>
    <xdr:to>
      <xdr:col>2</xdr:col>
      <xdr:colOff>127000</xdr:colOff>
      <xdr:row>41</xdr:row>
      <xdr:rowOff>113595</xdr:rowOff>
    </xdr:to>
    <xdr:sp macro="" textlink="">
      <xdr:nvSpPr>
        <xdr:cNvPr id="80" name="フローチャート : 判断 79"/>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98372</xdr:rowOff>
    </xdr:from>
    <xdr:ext cx="762000" cy="259045"/>
    <xdr:sp macro="" textlink="">
      <xdr:nvSpPr>
        <xdr:cNvPr id="81" name="テキスト ボックス 80"/>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153811</xdr:rowOff>
    </xdr:from>
    <xdr:to>
      <xdr:col>7</xdr:col>
      <xdr:colOff>203200</xdr:colOff>
      <xdr:row>40</xdr:row>
      <xdr:rowOff>83961</xdr:rowOff>
    </xdr:to>
    <xdr:sp macro="" textlink="">
      <xdr:nvSpPr>
        <xdr:cNvPr id="87" name="円/楕円 86"/>
        <xdr:cNvSpPr/>
      </xdr:nvSpPr>
      <xdr:spPr>
        <a:xfrm>
          <a:off x="4902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170338</xdr:rowOff>
    </xdr:from>
    <xdr:ext cx="762000" cy="259045"/>
    <xdr:sp macro="" textlink="">
      <xdr:nvSpPr>
        <xdr:cNvPr id="88" name="財政力該当値テキスト"/>
        <xdr:cNvSpPr txBox="1"/>
      </xdr:nvSpPr>
      <xdr:spPr>
        <a:xfrm>
          <a:off x="50419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0.97</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167217</xdr:rowOff>
    </xdr:from>
    <xdr:to>
      <xdr:col>6</xdr:col>
      <xdr:colOff>50800</xdr:colOff>
      <xdr:row>40</xdr:row>
      <xdr:rowOff>97367</xdr:rowOff>
    </xdr:to>
    <xdr:sp macro="" textlink="">
      <xdr:nvSpPr>
        <xdr:cNvPr id="89" name="円/楕円 88"/>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107544</xdr:rowOff>
    </xdr:from>
    <xdr:ext cx="736600" cy="259045"/>
    <xdr:sp macro="" textlink="">
      <xdr:nvSpPr>
        <xdr:cNvPr id="90" name="テキスト ボックス 89"/>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9172</xdr:rowOff>
    </xdr:from>
    <xdr:to>
      <xdr:col>4</xdr:col>
      <xdr:colOff>533400</xdr:colOff>
      <xdr:row>40</xdr:row>
      <xdr:rowOff>110772</xdr:rowOff>
    </xdr:to>
    <xdr:sp macro="" textlink="">
      <xdr:nvSpPr>
        <xdr:cNvPr id="91" name="円/楕円 90"/>
        <xdr:cNvSpPr/>
      </xdr:nvSpPr>
      <xdr:spPr>
        <a:xfrm>
          <a:off x="3175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120949</xdr:rowOff>
    </xdr:from>
    <xdr:ext cx="762000" cy="259045"/>
    <xdr:sp macro="" textlink="">
      <xdr:nvSpPr>
        <xdr:cNvPr id="92" name="テキスト ボックス 91"/>
        <xdr:cNvSpPr txBox="1"/>
      </xdr:nvSpPr>
      <xdr:spPr>
        <a:xfrm>
          <a:off x="2844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9172</xdr:rowOff>
    </xdr:from>
    <xdr:to>
      <xdr:col>3</xdr:col>
      <xdr:colOff>330200</xdr:colOff>
      <xdr:row>40</xdr:row>
      <xdr:rowOff>110772</xdr:rowOff>
    </xdr:to>
    <xdr:sp macro="" textlink="">
      <xdr:nvSpPr>
        <xdr:cNvPr id="93" name="円/楕円 92"/>
        <xdr:cNvSpPr/>
      </xdr:nvSpPr>
      <xdr:spPr>
        <a:xfrm>
          <a:off x="2286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120949</xdr:rowOff>
    </xdr:from>
    <xdr:ext cx="762000" cy="259045"/>
    <xdr:sp macro="" textlink="">
      <xdr:nvSpPr>
        <xdr:cNvPr id="94" name="テキスト ボックス 93"/>
        <xdr:cNvSpPr txBox="1"/>
      </xdr:nvSpPr>
      <xdr:spPr>
        <a:xfrm>
          <a:off x="1955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22578</xdr:rowOff>
    </xdr:from>
    <xdr:to>
      <xdr:col>2</xdr:col>
      <xdr:colOff>127000</xdr:colOff>
      <xdr:row>40</xdr:row>
      <xdr:rowOff>124178</xdr:rowOff>
    </xdr:to>
    <xdr:sp macro="" textlink="">
      <xdr:nvSpPr>
        <xdr:cNvPr id="95" name="円/楕円 94"/>
        <xdr:cNvSpPr/>
      </xdr:nvSpPr>
      <xdr:spPr>
        <a:xfrm>
          <a:off x="1397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134355</xdr:rowOff>
    </xdr:from>
    <xdr:ext cx="762000" cy="259045"/>
    <xdr:sp macro="" textlink="">
      <xdr:nvSpPr>
        <xdr:cNvPr id="96" name="テキスト ボックス 95"/>
        <xdr:cNvSpPr txBox="1"/>
      </xdr:nvSpPr>
      <xdr:spPr>
        <a:xfrm>
          <a:off x="1066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j-ea"/>
              <a:ea typeface="+mj-ea"/>
              <a:cs typeface="+mn-cs"/>
            </a:rPr>
            <a:t>　</a:t>
          </a:r>
          <a:r>
            <a:rPr lang="ja-JP" altLang="ja-JP" sz="1300" b="0" i="0" baseline="0">
              <a:solidFill>
                <a:schemeClr val="dk1"/>
              </a:solidFill>
              <a:effectLst/>
              <a:latin typeface="+mj-ea"/>
              <a:ea typeface="+mj-ea"/>
              <a:cs typeface="+mn-cs"/>
            </a:rPr>
            <a:t>経常収支比率は前年度比</a:t>
          </a:r>
          <a:r>
            <a:rPr lang="en-US" altLang="ja-JP" sz="1300" b="0" i="0" baseline="0">
              <a:solidFill>
                <a:schemeClr val="dk1"/>
              </a:solidFill>
              <a:effectLst/>
              <a:latin typeface="+mj-ea"/>
              <a:ea typeface="+mj-ea"/>
              <a:cs typeface="+mn-cs"/>
            </a:rPr>
            <a:t>2.1</a:t>
          </a:r>
          <a:r>
            <a:rPr lang="ja-JP" altLang="ja-JP" sz="1300" b="0" i="0" baseline="0">
              <a:solidFill>
                <a:schemeClr val="dk1"/>
              </a:solidFill>
              <a:effectLst/>
              <a:latin typeface="+mj-ea"/>
              <a:ea typeface="+mj-ea"/>
              <a:cs typeface="+mn-cs"/>
            </a:rPr>
            <a:t>％の悪化となった。</a:t>
          </a:r>
          <a:endParaRPr lang="ja-JP" altLang="ja-JP" sz="1300">
            <a:effectLst/>
            <a:latin typeface="+mj-ea"/>
            <a:ea typeface="+mj-ea"/>
          </a:endParaRPr>
        </a:p>
        <a:p>
          <a:pPr rtl="0"/>
          <a:r>
            <a:rPr lang="ja-JP" altLang="en-US" sz="1300" b="0" i="0" baseline="0">
              <a:solidFill>
                <a:schemeClr val="dk1"/>
              </a:solidFill>
              <a:effectLst/>
              <a:latin typeface="+mj-ea"/>
              <a:ea typeface="+mj-ea"/>
              <a:cs typeface="+mn-cs"/>
            </a:rPr>
            <a:t>　</a:t>
          </a:r>
          <a:r>
            <a:rPr lang="ja-JP" altLang="ja-JP" sz="1300" b="0" i="0" baseline="0">
              <a:solidFill>
                <a:schemeClr val="dk1"/>
              </a:solidFill>
              <a:effectLst/>
              <a:latin typeface="+mj-ea"/>
              <a:ea typeface="+mj-ea"/>
              <a:cs typeface="+mn-cs"/>
            </a:rPr>
            <a:t>歳出面（分子）では、</a:t>
          </a:r>
          <a:r>
            <a:rPr lang="en-US" altLang="ja-JP" sz="1300" b="0" i="0" baseline="0">
              <a:solidFill>
                <a:schemeClr val="dk1"/>
              </a:solidFill>
              <a:effectLst/>
              <a:latin typeface="+mj-ea"/>
              <a:ea typeface="+mj-ea"/>
              <a:cs typeface="+mn-cs"/>
            </a:rPr>
            <a:t>28</a:t>
          </a:r>
          <a:r>
            <a:rPr lang="ja-JP" altLang="en-US" sz="1300" b="0" i="0" baseline="0">
              <a:solidFill>
                <a:schemeClr val="dk1"/>
              </a:solidFill>
              <a:effectLst/>
              <a:latin typeface="+mj-ea"/>
              <a:ea typeface="+mj-ea"/>
              <a:cs typeface="+mn-cs"/>
            </a:rPr>
            <a:t>年度</a:t>
          </a:r>
          <a:r>
            <a:rPr lang="ja-JP" altLang="ja-JP" sz="1300" b="0" i="0" baseline="0">
              <a:solidFill>
                <a:schemeClr val="dk1"/>
              </a:solidFill>
              <a:effectLst/>
              <a:latin typeface="+mj-ea"/>
              <a:ea typeface="+mj-ea"/>
              <a:cs typeface="+mn-cs"/>
            </a:rPr>
            <a:t>退職者数の減に伴い人件費は縮小したものの、ごみ処理経費や予防接種に関する物件費や常備消防経費に対する補助費等が増加し、また、</a:t>
          </a:r>
          <a:r>
            <a:rPr lang="ja-JP" altLang="ja-JP" sz="1100" b="0" i="0" baseline="0">
              <a:solidFill>
                <a:schemeClr val="dk1"/>
              </a:solidFill>
              <a:effectLst/>
              <a:latin typeface="+mn-lt"/>
              <a:ea typeface="+mn-ea"/>
              <a:cs typeface="+mn-cs"/>
            </a:rPr>
            <a:t>介護保険特別会計や</a:t>
          </a:r>
          <a:r>
            <a:rPr lang="ja-JP" altLang="ja-JP" sz="1300" b="0" i="0" baseline="0">
              <a:solidFill>
                <a:schemeClr val="dk1"/>
              </a:solidFill>
              <a:effectLst/>
              <a:latin typeface="+mj-ea"/>
              <a:ea typeface="+mj-ea"/>
              <a:cs typeface="+mn-cs"/>
            </a:rPr>
            <a:t>後期</a:t>
          </a:r>
          <a:r>
            <a:rPr lang="ja-JP" altLang="en-US" sz="1300" b="0" i="0" baseline="0">
              <a:solidFill>
                <a:schemeClr val="dk1"/>
              </a:solidFill>
              <a:effectLst/>
              <a:latin typeface="+mj-ea"/>
              <a:ea typeface="+mj-ea"/>
              <a:cs typeface="+mn-cs"/>
            </a:rPr>
            <a:t>高齢者医療特別会計</a:t>
          </a:r>
          <a:r>
            <a:rPr lang="ja-JP" altLang="ja-JP" sz="1300" b="0" i="0" baseline="0">
              <a:solidFill>
                <a:schemeClr val="dk1"/>
              </a:solidFill>
              <a:effectLst/>
              <a:latin typeface="+mj-ea"/>
              <a:ea typeface="+mj-ea"/>
              <a:cs typeface="+mn-cs"/>
            </a:rPr>
            <a:t>への繰出金の増</a:t>
          </a:r>
          <a:r>
            <a:rPr lang="ja-JP" altLang="en-US" sz="1300" b="0" i="0" baseline="0">
              <a:solidFill>
                <a:schemeClr val="dk1"/>
              </a:solidFill>
              <a:effectLst/>
              <a:latin typeface="+mj-ea"/>
              <a:ea typeface="+mj-ea"/>
              <a:cs typeface="+mn-cs"/>
            </a:rPr>
            <a:t>などに伴い</a:t>
          </a:r>
          <a:r>
            <a:rPr lang="ja-JP" altLang="ja-JP" sz="1300" b="0" i="0" baseline="0">
              <a:solidFill>
                <a:schemeClr val="dk1"/>
              </a:solidFill>
              <a:effectLst/>
              <a:latin typeface="+mj-ea"/>
              <a:ea typeface="+mj-ea"/>
              <a:cs typeface="+mn-cs"/>
            </a:rPr>
            <a:t>、経常的経費充当の一般財源分が増加した</a:t>
          </a:r>
          <a:r>
            <a:rPr lang="ja-JP" altLang="en-US" sz="1300" b="0" i="0" baseline="0">
              <a:solidFill>
                <a:schemeClr val="dk1"/>
              </a:solidFill>
              <a:effectLst/>
              <a:latin typeface="+mj-ea"/>
              <a:ea typeface="+mj-ea"/>
              <a:cs typeface="+mn-cs"/>
            </a:rPr>
            <a:t>ことによる。</a:t>
          </a:r>
          <a:endParaRPr lang="ja-JP" altLang="ja-JP" sz="1300">
            <a:effectLst/>
            <a:latin typeface="+mj-ea"/>
            <a:ea typeface="+mj-ea"/>
          </a:endParaRPr>
        </a:p>
        <a:p>
          <a:pPr rtl="0"/>
          <a:r>
            <a:rPr lang="ja-JP" altLang="en-US" sz="1300" b="0" i="0" baseline="0">
              <a:solidFill>
                <a:schemeClr val="dk1"/>
              </a:solidFill>
              <a:effectLst/>
              <a:latin typeface="+mj-ea"/>
              <a:ea typeface="+mj-ea"/>
              <a:cs typeface="+mn-cs"/>
            </a:rPr>
            <a:t>　</a:t>
          </a:r>
          <a:r>
            <a:rPr lang="ja-JP" altLang="ja-JP" sz="1300" b="0" i="0" baseline="0">
              <a:solidFill>
                <a:schemeClr val="dk1"/>
              </a:solidFill>
              <a:effectLst/>
              <a:latin typeface="+mj-ea"/>
              <a:ea typeface="+mj-ea"/>
              <a:cs typeface="+mn-cs"/>
            </a:rPr>
            <a:t>歳入面（分母）では、市税（法人税割）の大幅減や地方消費税交付金の減を受け指数を悪化させる結果</a:t>
          </a:r>
          <a:r>
            <a:rPr lang="ja-JP" altLang="en-US" sz="1300" b="0" i="0" baseline="0">
              <a:solidFill>
                <a:schemeClr val="dk1"/>
              </a:solidFill>
              <a:effectLst/>
              <a:latin typeface="+mj-ea"/>
              <a:ea typeface="+mj-ea"/>
              <a:cs typeface="+mn-cs"/>
            </a:rPr>
            <a:t>となった。</a:t>
          </a:r>
          <a:endParaRPr lang="ja-JP" altLang="ja-JP" sz="1300">
            <a:effectLst/>
            <a:latin typeface="+mj-ea"/>
            <a:ea typeface="+mj-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31750</xdr:rowOff>
    </xdr:to>
    <xdr:cxnSp macro="">
      <xdr:nvCxnSpPr>
        <xdr:cNvPr id="126" name="直線コネクタ 125"/>
        <xdr:cNvCxnSpPr/>
      </xdr:nvCxnSpPr>
      <xdr:spPr>
        <a:xfrm flipV="1">
          <a:off x="4953000" y="10248054"/>
          <a:ext cx="0" cy="1270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3827</xdr:rowOff>
    </xdr:from>
    <xdr:ext cx="762000" cy="259045"/>
    <xdr:sp macro="" textlink="">
      <xdr:nvSpPr>
        <xdr:cNvPr id="127"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31750</xdr:rowOff>
    </xdr:from>
    <xdr:to>
      <xdr:col>7</xdr:col>
      <xdr:colOff>241300</xdr:colOff>
      <xdr:row>67</xdr:row>
      <xdr:rowOff>31750</xdr:rowOff>
    </xdr:to>
    <xdr:cxnSp macro="">
      <xdr:nvCxnSpPr>
        <xdr:cNvPr id="128" name="直線コネクタ 127"/>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138430</xdr:rowOff>
    </xdr:from>
    <xdr:to>
      <xdr:col>7</xdr:col>
      <xdr:colOff>152400</xdr:colOff>
      <xdr:row>64</xdr:row>
      <xdr:rowOff>135890</xdr:rowOff>
    </xdr:to>
    <xdr:cxnSp macro="">
      <xdr:nvCxnSpPr>
        <xdr:cNvPr id="131" name="直線コネクタ 130"/>
        <xdr:cNvCxnSpPr/>
      </xdr:nvCxnSpPr>
      <xdr:spPr>
        <a:xfrm>
          <a:off x="4114800" y="1093978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21183</xdr:rowOff>
    </xdr:from>
    <xdr:ext cx="762000" cy="259045"/>
    <xdr:sp macro="" textlink="">
      <xdr:nvSpPr>
        <xdr:cNvPr id="132" name="財政構造の弾力性平均値テキスト"/>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92.9</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4656</xdr:rowOff>
    </xdr:from>
    <xdr:to>
      <xdr:col>7</xdr:col>
      <xdr:colOff>203200</xdr:colOff>
      <xdr:row>64</xdr:row>
      <xdr:rowOff>106256</xdr:rowOff>
    </xdr:to>
    <xdr:sp macro="" textlink="">
      <xdr:nvSpPr>
        <xdr:cNvPr id="133" name="フローチャート : 判断 132"/>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124883</xdr:rowOff>
    </xdr:from>
    <xdr:to>
      <xdr:col>6</xdr:col>
      <xdr:colOff>0</xdr:colOff>
      <xdr:row>63</xdr:row>
      <xdr:rowOff>138430</xdr:rowOff>
    </xdr:to>
    <xdr:cxnSp macro="">
      <xdr:nvCxnSpPr>
        <xdr:cNvPr id="134" name="直線コネクタ 133"/>
        <xdr:cNvCxnSpPr/>
      </xdr:nvCxnSpPr>
      <xdr:spPr>
        <a:xfrm>
          <a:off x="3225800" y="1075478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90170</xdr:rowOff>
    </xdr:from>
    <xdr:to>
      <xdr:col>6</xdr:col>
      <xdr:colOff>50800</xdr:colOff>
      <xdr:row>63</xdr:row>
      <xdr:rowOff>20320</xdr:rowOff>
    </xdr:to>
    <xdr:sp macro="" textlink="">
      <xdr:nvSpPr>
        <xdr:cNvPr id="135" name="フローチャート :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124883</xdr:rowOff>
    </xdr:from>
    <xdr:to>
      <xdr:col>4</xdr:col>
      <xdr:colOff>482600</xdr:colOff>
      <xdr:row>65</xdr:row>
      <xdr:rowOff>20744</xdr:rowOff>
    </xdr:to>
    <xdr:cxnSp macro="">
      <xdr:nvCxnSpPr>
        <xdr:cNvPr id="137" name="直線コネクタ 136"/>
        <xdr:cNvCxnSpPr/>
      </xdr:nvCxnSpPr>
      <xdr:spPr>
        <a:xfrm flipV="1">
          <a:off x="2336800" y="10754783"/>
          <a:ext cx="889000" cy="4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31327</xdr:rowOff>
    </xdr:from>
    <xdr:to>
      <xdr:col>4</xdr:col>
      <xdr:colOff>533400</xdr:colOff>
      <xdr:row>63</xdr:row>
      <xdr:rowOff>132927</xdr:rowOff>
    </xdr:to>
    <xdr:sp macro="" textlink="">
      <xdr:nvSpPr>
        <xdr:cNvPr id="138" name="フローチャート : 判断 137"/>
        <xdr:cNvSpPr/>
      </xdr:nvSpPr>
      <xdr:spPr>
        <a:xfrm>
          <a:off x="3175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117704</xdr:rowOff>
    </xdr:from>
    <xdr:ext cx="762000" cy="259045"/>
    <xdr:sp macro="" textlink="">
      <xdr:nvSpPr>
        <xdr:cNvPr id="139" name="テキスト ボックス 138"/>
        <xdr:cNvSpPr txBox="1"/>
      </xdr:nvSpPr>
      <xdr:spPr>
        <a:xfrm>
          <a:off x="2844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31327</xdr:rowOff>
    </xdr:from>
    <xdr:to>
      <xdr:col>3</xdr:col>
      <xdr:colOff>279400</xdr:colOff>
      <xdr:row>65</xdr:row>
      <xdr:rowOff>20744</xdr:rowOff>
    </xdr:to>
    <xdr:cxnSp macro="">
      <xdr:nvCxnSpPr>
        <xdr:cNvPr id="140" name="直線コネクタ 139"/>
        <xdr:cNvCxnSpPr/>
      </xdr:nvCxnSpPr>
      <xdr:spPr>
        <a:xfrm>
          <a:off x="1447800" y="1100412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1" name="フローチャート : 判断 140"/>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54627</xdr:rowOff>
    </xdr:from>
    <xdr:ext cx="762000" cy="259045"/>
    <xdr:sp macro="" textlink="">
      <xdr:nvSpPr>
        <xdr:cNvPr id="142" name="テキスト ボックス 141"/>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7196</xdr:rowOff>
    </xdr:from>
    <xdr:to>
      <xdr:col>2</xdr:col>
      <xdr:colOff>127000</xdr:colOff>
      <xdr:row>63</xdr:row>
      <xdr:rowOff>108796</xdr:rowOff>
    </xdr:to>
    <xdr:sp macro="" textlink="">
      <xdr:nvSpPr>
        <xdr:cNvPr id="143" name="フローチャート : 判断 142"/>
        <xdr:cNvSpPr/>
      </xdr:nvSpPr>
      <xdr:spPr>
        <a:xfrm>
          <a:off x="1397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118973</xdr:rowOff>
    </xdr:from>
    <xdr:ext cx="762000" cy="259045"/>
    <xdr:sp macro="" textlink="">
      <xdr:nvSpPr>
        <xdr:cNvPr id="144" name="テキスト ボックス 143"/>
        <xdr:cNvSpPr txBox="1"/>
      </xdr:nvSpPr>
      <xdr:spPr>
        <a:xfrm>
          <a:off x="1066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85090</xdr:rowOff>
    </xdr:from>
    <xdr:to>
      <xdr:col>7</xdr:col>
      <xdr:colOff>203200</xdr:colOff>
      <xdr:row>65</xdr:row>
      <xdr:rowOff>15240</xdr:rowOff>
    </xdr:to>
    <xdr:sp macro="" textlink="">
      <xdr:nvSpPr>
        <xdr:cNvPr id="150" name="円/楕円 149"/>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57167</xdr:rowOff>
    </xdr:from>
    <xdr:ext cx="762000" cy="259045"/>
    <xdr:sp macro="" textlink="">
      <xdr:nvSpPr>
        <xdr:cNvPr id="151"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87630</xdr:rowOff>
    </xdr:from>
    <xdr:to>
      <xdr:col>6</xdr:col>
      <xdr:colOff>50800</xdr:colOff>
      <xdr:row>64</xdr:row>
      <xdr:rowOff>17780</xdr:rowOff>
    </xdr:to>
    <xdr:sp macro="" textlink="">
      <xdr:nvSpPr>
        <xdr:cNvPr id="152" name="円/楕円 151"/>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2557</xdr:rowOff>
    </xdr:from>
    <xdr:ext cx="736600" cy="259045"/>
    <xdr:sp macro="" textlink="">
      <xdr:nvSpPr>
        <xdr:cNvPr id="153" name="テキスト ボックス 152"/>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74083</xdr:rowOff>
    </xdr:from>
    <xdr:to>
      <xdr:col>4</xdr:col>
      <xdr:colOff>533400</xdr:colOff>
      <xdr:row>63</xdr:row>
      <xdr:rowOff>4233</xdr:rowOff>
    </xdr:to>
    <xdr:sp macro="" textlink="">
      <xdr:nvSpPr>
        <xdr:cNvPr id="154" name="円/楕円 153"/>
        <xdr:cNvSpPr/>
      </xdr:nvSpPr>
      <xdr:spPr>
        <a:xfrm>
          <a:off x="3175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14410</xdr:rowOff>
    </xdr:from>
    <xdr:ext cx="762000" cy="259045"/>
    <xdr:sp macro="" textlink="">
      <xdr:nvSpPr>
        <xdr:cNvPr id="155" name="テキスト ボックス 154"/>
        <xdr:cNvSpPr txBox="1"/>
      </xdr:nvSpPr>
      <xdr:spPr>
        <a:xfrm>
          <a:off x="2844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141394</xdr:rowOff>
    </xdr:from>
    <xdr:to>
      <xdr:col>3</xdr:col>
      <xdr:colOff>330200</xdr:colOff>
      <xdr:row>65</xdr:row>
      <xdr:rowOff>71544</xdr:rowOff>
    </xdr:to>
    <xdr:sp macro="" textlink="">
      <xdr:nvSpPr>
        <xdr:cNvPr id="156" name="円/楕円 155"/>
        <xdr:cNvSpPr/>
      </xdr:nvSpPr>
      <xdr:spPr>
        <a:xfrm>
          <a:off x="2286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56321</xdr:rowOff>
    </xdr:from>
    <xdr:ext cx="762000" cy="259045"/>
    <xdr:sp macro="" textlink="">
      <xdr:nvSpPr>
        <xdr:cNvPr id="157" name="テキスト ボックス 156"/>
        <xdr:cNvSpPr txBox="1"/>
      </xdr:nvSpPr>
      <xdr:spPr>
        <a:xfrm>
          <a:off x="1955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151977</xdr:rowOff>
    </xdr:from>
    <xdr:to>
      <xdr:col>2</xdr:col>
      <xdr:colOff>127000</xdr:colOff>
      <xdr:row>64</xdr:row>
      <xdr:rowOff>82127</xdr:rowOff>
    </xdr:to>
    <xdr:sp macro="" textlink="">
      <xdr:nvSpPr>
        <xdr:cNvPr id="158" name="円/楕円 157"/>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66904</xdr:rowOff>
    </xdr:from>
    <xdr:ext cx="762000" cy="259045"/>
    <xdr:sp macro="" textlink="">
      <xdr:nvSpPr>
        <xdr:cNvPr id="159" name="テキスト ボックス 158"/>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[104,867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前年度執行がなかった選挙対応などにより、人件費及び物件費について、いずれも決算額では増額となっている。</a:t>
          </a:r>
          <a:endParaRPr kumimoji="1" lang="en-US" altLang="ja-JP" sz="1300">
            <a:latin typeface="ＭＳ Ｐゴシック"/>
          </a:endParaRPr>
        </a:p>
        <a:p>
          <a:r>
            <a:rPr kumimoji="1" lang="ja-JP" altLang="en-US" sz="1300">
              <a:latin typeface="ＭＳ Ｐゴシック"/>
            </a:rPr>
            <a:t>　人件費については、選挙対応などによるもののほか、給与改定に伴う地域手当や期末勤勉手当の支給率の上昇などから増加している。</a:t>
          </a:r>
          <a:endParaRPr kumimoji="1" lang="en-US" altLang="ja-JP" sz="1300">
            <a:latin typeface="ＭＳ Ｐゴシック"/>
          </a:endParaRPr>
        </a:p>
        <a:p>
          <a:r>
            <a:rPr kumimoji="1" lang="ja-JP" altLang="en-US" sz="1300">
              <a:latin typeface="ＭＳ Ｐゴシック"/>
            </a:rPr>
            <a:t>　物件費については、定期予防接種の追加や中学校改築に伴う備品購入など決算額では対前年度比</a:t>
          </a:r>
          <a:r>
            <a:rPr kumimoji="1" lang="en-US" altLang="ja-JP" sz="1300">
              <a:latin typeface="ＭＳ Ｐゴシック"/>
            </a:rPr>
            <a:t>4.8</a:t>
          </a:r>
          <a:r>
            <a:rPr kumimoji="1" lang="ja-JP" altLang="en-US" sz="1300">
              <a:latin typeface="ＭＳ Ｐゴシック"/>
            </a:rPr>
            <a:t>％の増となっている。</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35705</xdr:rowOff>
    </xdr:from>
    <xdr:to>
      <xdr:col>7</xdr:col>
      <xdr:colOff>152400</xdr:colOff>
      <xdr:row>89</xdr:row>
      <xdr:rowOff>109520</xdr:rowOff>
    </xdr:to>
    <xdr:cxnSp macro="">
      <xdr:nvCxnSpPr>
        <xdr:cNvPr id="187" name="直線コネクタ 186"/>
        <xdr:cNvCxnSpPr/>
      </xdr:nvCxnSpPr>
      <xdr:spPr>
        <a:xfrm flipV="1">
          <a:off x="4953000" y="13751705"/>
          <a:ext cx="0" cy="1616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81597</xdr:rowOff>
    </xdr:from>
    <xdr:ext cx="762000" cy="259045"/>
    <xdr:sp macro="" textlink="">
      <xdr:nvSpPr>
        <xdr:cNvPr id="188" name="人件費・物件費等の状況最小値テキスト"/>
        <xdr:cNvSpPr txBox="1"/>
      </xdr:nvSpPr>
      <xdr:spPr>
        <a:xfrm>
          <a:off x="5041900" y="1534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408,220</a:t>
          </a:r>
          <a:endParaRPr kumimoji="1" lang="ja-JP" altLang="en-US" sz="1000" b="1">
            <a:latin typeface="ＭＳ Ｐゴシック"/>
          </a:endParaRPr>
        </a:p>
      </xdr:txBody>
    </xdr:sp>
    <xdr:clientData/>
  </xdr:oneCellAnchor>
  <xdr:twoCellAnchor>
    <xdr:from>
      <xdr:col>7</xdr:col>
      <xdr:colOff>63500</xdr:colOff>
      <xdr:row>89</xdr:row>
      <xdr:rowOff>109520</xdr:rowOff>
    </xdr:from>
    <xdr:to>
      <xdr:col>7</xdr:col>
      <xdr:colOff>241300</xdr:colOff>
      <xdr:row>89</xdr:row>
      <xdr:rowOff>109520</xdr:rowOff>
    </xdr:to>
    <xdr:cxnSp macro="">
      <xdr:nvCxnSpPr>
        <xdr:cNvPr id="189" name="直線コネクタ 188"/>
        <xdr:cNvCxnSpPr/>
      </xdr:nvCxnSpPr>
      <xdr:spPr>
        <a:xfrm>
          <a:off x="4864100" y="153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122082</xdr:rowOff>
    </xdr:from>
    <xdr:ext cx="762000" cy="259045"/>
    <xdr:sp macro="" textlink="">
      <xdr:nvSpPr>
        <xdr:cNvPr id="190" name="人件費・物件費等の状況最大値テキスト"/>
        <xdr:cNvSpPr txBox="1"/>
      </xdr:nvSpPr>
      <xdr:spPr>
        <a:xfrm>
          <a:off x="5041900" y="134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73,188</a:t>
          </a:r>
          <a:endParaRPr kumimoji="1" lang="ja-JP" altLang="en-US" sz="1000" b="1">
            <a:latin typeface="ＭＳ Ｐゴシック"/>
          </a:endParaRPr>
        </a:p>
      </xdr:txBody>
    </xdr:sp>
    <xdr:clientData/>
  </xdr:oneCellAnchor>
  <xdr:twoCellAnchor>
    <xdr:from>
      <xdr:col>7</xdr:col>
      <xdr:colOff>63500</xdr:colOff>
      <xdr:row>80</xdr:row>
      <xdr:rowOff>35705</xdr:rowOff>
    </xdr:from>
    <xdr:to>
      <xdr:col>7</xdr:col>
      <xdr:colOff>241300</xdr:colOff>
      <xdr:row>80</xdr:row>
      <xdr:rowOff>35705</xdr:rowOff>
    </xdr:to>
    <xdr:cxnSp macro="">
      <xdr:nvCxnSpPr>
        <xdr:cNvPr id="191" name="直線コネクタ 190"/>
        <xdr:cNvCxnSpPr/>
      </xdr:nvCxnSpPr>
      <xdr:spPr>
        <a:xfrm>
          <a:off x="4864100" y="1375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3693</xdr:rowOff>
    </xdr:from>
    <xdr:to>
      <xdr:col>7</xdr:col>
      <xdr:colOff>152400</xdr:colOff>
      <xdr:row>81</xdr:row>
      <xdr:rowOff>17138</xdr:rowOff>
    </xdr:to>
    <xdr:cxnSp macro="">
      <xdr:nvCxnSpPr>
        <xdr:cNvPr id="192" name="直線コネクタ 191"/>
        <xdr:cNvCxnSpPr/>
      </xdr:nvCxnSpPr>
      <xdr:spPr>
        <a:xfrm>
          <a:off x="4114800" y="13891143"/>
          <a:ext cx="838200" cy="1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5207</xdr:rowOff>
    </xdr:from>
    <xdr:ext cx="762000" cy="259045"/>
    <xdr:sp macro="" textlink="">
      <xdr:nvSpPr>
        <xdr:cNvPr id="193" name="人件費・物件費等の状況平均値テキスト"/>
        <xdr:cNvSpPr txBox="1"/>
      </xdr:nvSpPr>
      <xdr:spPr>
        <a:xfrm>
          <a:off x="5041900" y="1389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118,707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33130</xdr:rowOff>
    </xdr:from>
    <xdr:to>
      <xdr:col>7</xdr:col>
      <xdr:colOff>203200</xdr:colOff>
      <xdr:row>81</xdr:row>
      <xdr:rowOff>134730</xdr:rowOff>
    </xdr:to>
    <xdr:sp macro="" textlink="">
      <xdr:nvSpPr>
        <xdr:cNvPr id="194" name="フローチャート : 判断 193"/>
        <xdr:cNvSpPr/>
      </xdr:nvSpPr>
      <xdr:spPr>
        <a:xfrm>
          <a:off x="49022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155804</xdr:rowOff>
    </xdr:from>
    <xdr:to>
      <xdr:col>6</xdr:col>
      <xdr:colOff>0</xdr:colOff>
      <xdr:row>81</xdr:row>
      <xdr:rowOff>3693</xdr:rowOff>
    </xdr:to>
    <xdr:cxnSp macro="">
      <xdr:nvCxnSpPr>
        <xdr:cNvPr id="195" name="直線コネクタ 194"/>
        <xdr:cNvCxnSpPr/>
      </xdr:nvCxnSpPr>
      <xdr:spPr>
        <a:xfrm>
          <a:off x="3225800" y="13871804"/>
          <a:ext cx="889000" cy="1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158646</xdr:rowOff>
    </xdr:from>
    <xdr:to>
      <xdr:col>6</xdr:col>
      <xdr:colOff>50800</xdr:colOff>
      <xdr:row>81</xdr:row>
      <xdr:rowOff>88796</xdr:rowOff>
    </xdr:to>
    <xdr:sp macro="" textlink="">
      <xdr:nvSpPr>
        <xdr:cNvPr id="196" name="フローチャート : 判断 195"/>
        <xdr:cNvSpPr/>
      </xdr:nvSpPr>
      <xdr:spPr>
        <a:xfrm>
          <a:off x="4064000" y="1387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73573</xdr:rowOff>
    </xdr:from>
    <xdr:ext cx="736600" cy="259045"/>
    <xdr:sp macro="" textlink="">
      <xdr:nvSpPr>
        <xdr:cNvPr id="197" name="テキスト ボックス 196"/>
        <xdr:cNvSpPr txBox="1"/>
      </xdr:nvSpPr>
      <xdr:spPr>
        <a:xfrm>
          <a:off x="3733800" y="13961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109,189</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151636</xdr:rowOff>
    </xdr:from>
    <xdr:to>
      <xdr:col>4</xdr:col>
      <xdr:colOff>482600</xdr:colOff>
      <xdr:row>80</xdr:row>
      <xdr:rowOff>155804</xdr:rowOff>
    </xdr:to>
    <xdr:cxnSp macro="">
      <xdr:nvCxnSpPr>
        <xdr:cNvPr id="198" name="直線コネクタ 197"/>
        <xdr:cNvCxnSpPr/>
      </xdr:nvCxnSpPr>
      <xdr:spPr>
        <a:xfrm>
          <a:off x="2336800" y="13867636"/>
          <a:ext cx="889000" cy="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169331</xdr:rowOff>
    </xdr:from>
    <xdr:to>
      <xdr:col>4</xdr:col>
      <xdr:colOff>533400</xdr:colOff>
      <xdr:row>81</xdr:row>
      <xdr:rowOff>99481</xdr:rowOff>
    </xdr:to>
    <xdr:sp macro="" textlink="">
      <xdr:nvSpPr>
        <xdr:cNvPr id="199" name="フローチャート : 判断 198"/>
        <xdr:cNvSpPr/>
      </xdr:nvSpPr>
      <xdr:spPr>
        <a:xfrm>
          <a:off x="3175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84258</xdr:rowOff>
    </xdr:from>
    <xdr:ext cx="762000" cy="259045"/>
    <xdr:sp macro="" textlink="">
      <xdr:nvSpPr>
        <xdr:cNvPr id="200" name="テキスト ボックス 199"/>
        <xdr:cNvSpPr txBox="1"/>
      </xdr:nvSpPr>
      <xdr:spPr>
        <a:xfrm>
          <a:off x="2844800" y="1397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151095</xdr:rowOff>
    </xdr:from>
    <xdr:to>
      <xdr:col>3</xdr:col>
      <xdr:colOff>279400</xdr:colOff>
      <xdr:row>80</xdr:row>
      <xdr:rowOff>151636</xdr:rowOff>
    </xdr:to>
    <xdr:cxnSp macro="">
      <xdr:nvCxnSpPr>
        <xdr:cNvPr id="201" name="直線コネクタ 200"/>
        <xdr:cNvCxnSpPr/>
      </xdr:nvCxnSpPr>
      <xdr:spPr>
        <a:xfrm>
          <a:off x="1447800" y="13867095"/>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150940</xdr:rowOff>
    </xdr:from>
    <xdr:to>
      <xdr:col>3</xdr:col>
      <xdr:colOff>330200</xdr:colOff>
      <xdr:row>81</xdr:row>
      <xdr:rowOff>81090</xdr:rowOff>
    </xdr:to>
    <xdr:sp macro="" textlink="">
      <xdr:nvSpPr>
        <xdr:cNvPr id="202" name="フローチャート : 判断 201"/>
        <xdr:cNvSpPr/>
      </xdr:nvSpPr>
      <xdr:spPr>
        <a:xfrm>
          <a:off x="2286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65867</xdr:rowOff>
    </xdr:from>
    <xdr:ext cx="762000" cy="259045"/>
    <xdr:sp macro="" textlink="">
      <xdr:nvSpPr>
        <xdr:cNvPr id="203" name="テキスト ボックス 202"/>
        <xdr:cNvSpPr txBox="1"/>
      </xdr:nvSpPr>
      <xdr:spPr>
        <a:xfrm>
          <a:off x="1955800" y="1395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143661</xdr:rowOff>
    </xdr:from>
    <xdr:to>
      <xdr:col>2</xdr:col>
      <xdr:colOff>127000</xdr:colOff>
      <xdr:row>81</xdr:row>
      <xdr:rowOff>73811</xdr:rowOff>
    </xdr:to>
    <xdr:sp macro="" textlink="">
      <xdr:nvSpPr>
        <xdr:cNvPr id="204" name="フローチャート : 判断 203"/>
        <xdr:cNvSpPr/>
      </xdr:nvSpPr>
      <xdr:spPr>
        <a:xfrm>
          <a:off x="1397000" y="1385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58588</xdr:rowOff>
    </xdr:from>
    <xdr:ext cx="762000" cy="259045"/>
    <xdr:sp macro="" textlink="">
      <xdr:nvSpPr>
        <xdr:cNvPr id="205" name="テキスト ボックス 204"/>
        <xdr:cNvSpPr txBox="1"/>
      </xdr:nvSpPr>
      <xdr:spPr>
        <a:xfrm>
          <a:off x="1066800" y="1394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137788</xdr:rowOff>
    </xdr:from>
    <xdr:to>
      <xdr:col>7</xdr:col>
      <xdr:colOff>203200</xdr:colOff>
      <xdr:row>81</xdr:row>
      <xdr:rowOff>67938</xdr:rowOff>
    </xdr:to>
    <xdr:sp macro="" textlink="">
      <xdr:nvSpPr>
        <xdr:cNvPr id="211" name="円/楕円 210"/>
        <xdr:cNvSpPr/>
      </xdr:nvSpPr>
      <xdr:spPr>
        <a:xfrm>
          <a:off x="4902200" y="1385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154315</xdr:rowOff>
    </xdr:from>
    <xdr:ext cx="762000" cy="259045"/>
    <xdr:sp macro="" textlink="">
      <xdr:nvSpPr>
        <xdr:cNvPr id="212" name="人件費・物件費等の状況該当値テキスト"/>
        <xdr:cNvSpPr txBox="1"/>
      </xdr:nvSpPr>
      <xdr:spPr>
        <a:xfrm>
          <a:off x="5041900" y="1369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104,867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124343</xdr:rowOff>
    </xdr:from>
    <xdr:to>
      <xdr:col>6</xdr:col>
      <xdr:colOff>50800</xdr:colOff>
      <xdr:row>81</xdr:row>
      <xdr:rowOff>54493</xdr:rowOff>
    </xdr:to>
    <xdr:sp macro="" textlink="">
      <xdr:nvSpPr>
        <xdr:cNvPr id="213" name="円/楕円 212"/>
        <xdr:cNvSpPr/>
      </xdr:nvSpPr>
      <xdr:spPr>
        <a:xfrm>
          <a:off x="4064000" y="1384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64670</xdr:rowOff>
    </xdr:from>
    <xdr:ext cx="736600" cy="259045"/>
    <xdr:sp macro="" textlink="">
      <xdr:nvSpPr>
        <xdr:cNvPr id="214" name="テキスト ボックス 213"/>
        <xdr:cNvSpPr txBox="1"/>
      </xdr:nvSpPr>
      <xdr:spPr>
        <a:xfrm>
          <a:off x="3733800" y="1360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102,081</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105004</xdr:rowOff>
    </xdr:from>
    <xdr:to>
      <xdr:col>4</xdr:col>
      <xdr:colOff>533400</xdr:colOff>
      <xdr:row>81</xdr:row>
      <xdr:rowOff>35154</xdr:rowOff>
    </xdr:to>
    <xdr:sp macro="" textlink="">
      <xdr:nvSpPr>
        <xdr:cNvPr id="215" name="円/楕円 214"/>
        <xdr:cNvSpPr/>
      </xdr:nvSpPr>
      <xdr:spPr>
        <a:xfrm>
          <a:off x="3175000" y="138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45331</xdr:rowOff>
    </xdr:from>
    <xdr:ext cx="762000" cy="259045"/>
    <xdr:sp macro="" textlink="">
      <xdr:nvSpPr>
        <xdr:cNvPr id="216" name="テキスト ボックス 215"/>
        <xdr:cNvSpPr txBox="1"/>
      </xdr:nvSpPr>
      <xdr:spPr>
        <a:xfrm>
          <a:off x="2844800" y="1358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98,074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100836</xdr:rowOff>
    </xdr:from>
    <xdr:to>
      <xdr:col>3</xdr:col>
      <xdr:colOff>330200</xdr:colOff>
      <xdr:row>81</xdr:row>
      <xdr:rowOff>30986</xdr:rowOff>
    </xdr:to>
    <xdr:sp macro="" textlink="">
      <xdr:nvSpPr>
        <xdr:cNvPr id="217" name="円/楕円 216"/>
        <xdr:cNvSpPr/>
      </xdr:nvSpPr>
      <xdr:spPr>
        <a:xfrm>
          <a:off x="2286000" y="1381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41163</xdr:rowOff>
    </xdr:from>
    <xdr:ext cx="762000" cy="259045"/>
    <xdr:sp macro="" textlink="">
      <xdr:nvSpPr>
        <xdr:cNvPr id="218" name="テキスト ボックス 217"/>
        <xdr:cNvSpPr txBox="1"/>
      </xdr:nvSpPr>
      <xdr:spPr>
        <a:xfrm>
          <a:off x="1955800" y="1358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97,210</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100295</xdr:rowOff>
    </xdr:from>
    <xdr:to>
      <xdr:col>2</xdr:col>
      <xdr:colOff>127000</xdr:colOff>
      <xdr:row>81</xdr:row>
      <xdr:rowOff>30445</xdr:rowOff>
    </xdr:to>
    <xdr:sp macro="" textlink="">
      <xdr:nvSpPr>
        <xdr:cNvPr id="219" name="円/楕円 218"/>
        <xdr:cNvSpPr/>
      </xdr:nvSpPr>
      <xdr:spPr>
        <a:xfrm>
          <a:off x="1397000" y="1381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40622</xdr:rowOff>
    </xdr:from>
    <xdr:ext cx="762000" cy="259045"/>
    <xdr:sp macro="" textlink="">
      <xdr:nvSpPr>
        <xdr:cNvPr id="220" name="テキスト ボックス 219"/>
        <xdr:cNvSpPr txBox="1"/>
      </xdr:nvSpPr>
      <xdr:spPr>
        <a:xfrm>
          <a:off x="1066800" y="1358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97,098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ラスパイレス指数は前年度と比較して</a:t>
          </a:r>
          <a:r>
            <a:rPr kumimoji="1" lang="en-US" altLang="ja-JP" sz="1300">
              <a:latin typeface="ＭＳ Ｐゴシック"/>
            </a:rPr>
            <a:t>1.5</a:t>
          </a:r>
          <a:r>
            <a:rPr kumimoji="1" lang="ja-JP" altLang="en-US" sz="1300">
              <a:latin typeface="ＭＳ Ｐゴシック"/>
            </a:rPr>
            <a:t>％の増となった。</a:t>
          </a:r>
          <a:endParaRPr kumimoji="1" lang="en-US" altLang="ja-JP" sz="1300">
            <a:latin typeface="ＭＳ Ｐゴシック"/>
          </a:endParaRPr>
        </a:p>
        <a:p>
          <a:r>
            <a:rPr kumimoji="1" lang="ja-JP" altLang="en-US" sz="1300">
              <a:latin typeface="ＭＳ Ｐゴシック"/>
            </a:rPr>
            <a:t>　これは、東京都の給与改定に準拠した形で、地域手当（</a:t>
          </a:r>
          <a:r>
            <a:rPr kumimoji="1" lang="en-US" altLang="ja-JP" sz="1300">
              <a:latin typeface="ＭＳ Ｐゴシック"/>
            </a:rPr>
            <a:t>14.0</a:t>
          </a:r>
          <a:r>
            <a:rPr kumimoji="1" lang="ja-JP" altLang="en-US" sz="1300">
              <a:latin typeface="ＭＳ Ｐゴシック"/>
            </a:rPr>
            <a:t>％→</a:t>
          </a:r>
          <a:r>
            <a:rPr kumimoji="1" lang="en-US" altLang="ja-JP" sz="1300">
              <a:latin typeface="ＭＳ Ｐゴシック"/>
            </a:rPr>
            <a:t>16.0</a:t>
          </a:r>
          <a:r>
            <a:rPr kumimoji="1" lang="ja-JP" altLang="en-US" sz="1300">
              <a:latin typeface="ＭＳ Ｐゴシック"/>
            </a:rPr>
            <a:t>％）の改定を実施したことなどによるものである。</a:t>
          </a:r>
          <a:endParaRPr kumimoji="1" lang="en-US" altLang="ja-JP" sz="1300">
            <a:latin typeface="ＭＳ Ｐゴシック"/>
          </a:endParaRPr>
        </a:p>
        <a:p>
          <a:r>
            <a:rPr kumimoji="1" lang="ja-JP" altLang="en-US" sz="1300">
              <a:latin typeface="ＭＳ Ｐゴシック"/>
            </a:rPr>
            <a:t>　今後も人事院勧告や東京都人事委員会勧告の動きを注視し、適正な給与改定を実施すると共に、業務改善を時間外勤務の削減につなげていくことで、行政サービスの安定確保と人件費の適正化の両立に努め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47272</xdr:rowOff>
    </xdr:from>
    <xdr:to>
      <xdr:col>24</xdr:col>
      <xdr:colOff>558800</xdr:colOff>
      <xdr:row>86</xdr:row>
      <xdr:rowOff>74789</xdr:rowOff>
    </xdr:to>
    <xdr:cxnSp macro="">
      <xdr:nvCxnSpPr>
        <xdr:cNvPr id="249" name="直線コネクタ 248"/>
        <xdr:cNvCxnSpPr/>
      </xdr:nvCxnSpPr>
      <xdr:spPr>
        <a:xfrm flipV="1">
          <a:off x="17018000" y="13934722"/>
          <a:ext cx="0" cy="8847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46866</xdr:rowOff>
    </xdr:from>
    <xdr:ext cx="762000" cy="259045"/>
    <xdr:sp macro="" textlink="">
      <xdr:nvSpPr>
        <xdr:cNvPr id="250" name="給与水準   （国との比較）最小値テキスト"/>
        <xdr:cNvSpPr txBox="1"/>
      </xdr:nvSpPr>
      <xdr:spPr>
        <a:xfrm>
          <a:off x="17106900" y="1479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86</xdr:row>
      <xdr:rowOff>74789</xdr:rowOff>
    </xdr:from>
    <xdr:to>
      <xdr:col>24</xdr:col>
      <xdr:colOff>647700</xdr:colOff>
      <xdr:row>86</xdr:row>
      <xdr:rowOff>74789</xdr:rowOff>
    </xdr:to>
    <xdr:cxnSp macro="">
      <xdr:nvCxnSpPr>
        <xdr:cNvPr id="251" name="直線コネクタ 250"/>
        <xdr:cNvCxnSpPr/>
      </xdr:nvCxnSpPr>
      <xdr:spPr>
        <a:xfrm>
          <a:off x="16929100" y="1481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133649</xdr:rowOff>
    </xdr:from>
    <xdr:ext cx="762000" cy="259045"/>
    <xdr:sp macro="" textlink="">
      <xdr:nvSpPr>
        <xdr:cNvPr id="252"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24</xdr:col>
      <xdr:colOff>469900</xdr:colOff>
      <xdr:row>81</xdr:row>
      <xdr:rowOff>47272</xdr:rowOff>
    </xdr:from>
    <xdr:to>
      <xdr:col>24</xdr:col>
      <xdr:colOff>647700</xdr:colOff>
      <xdr:row>81</xdr:row>
      <xdr:rowOff>47272</xdr:rowOff>
    </xdr:to>
    <xdr:cxnSp macro="">
      <xdr:nvCxnSpPr>
        <xdr:cNvPr id="253" name="直線コネクタ 252"/>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76905</xdr:rowOff>
    </xdr:from>
    <xdr:to>
      <xdr:col>24</xdr:col>
      <xdr:colOff>558800</xdr:colOff>
      <xdr:row>82</xdr:row>
      <xdr:rowOff>143934</xdr:rowOff>
    </xdr:to>
    <xdr:cxnSp macro="">
      <xdr:nvCxnSpPr>
        <xdr:cNvPr id="254" name="直線コネクタ 253"/>
        <xdr:cNvCxnSpPr/>
      </xdr:nvCxnSpPr>
      <xdr:spPr>
        <a:xfrm>
          <a:off x="16179800" y="14135805"/>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108249</xdr:rowOff>
    </xdr:from>
    <xdr:ext cx="762000" cy="259045"/>
    <xdr:sp macro="" textlink="">
      <xdr:nvSpPr>
        <xdr:cNvPr id="255" name="給与水準   （国との比較）平均値テキスト"/>
        <xdr:cNvSpPr txBox="1"/>
      </xdr:nvSpPr>
      <xdr:spPr>
        <a:xfrm>
          <a:off x="17106900" y="1433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56" name="フローチャート : 判断 255"/>
        <xdr:cNvSpPr/>
      </xdr:nvSpPr>
      <xdr:spPr>
        <a:xfrm>
          <a:off x="169672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76905</xdr:rowOff>
    </xdr:from>
    <xdr:to>
      <xdr:col>23</xdr:col>
      <xdr:colOff>406400</xdr:colOff>
      <xdr:row>82</xdr:row>
      <xdr:rowOff>143934</xdr:rowOff>
    </xdr:to>
    <xdr:cxnSp macro="">
      <xdr:nvCxnSpPr>
        <xdr:cNvPr id="257" name="直線コネクタ 256"/>
        <xdr:cNvCxnSpPr/>
      </xdr:nvCxnSpPr>
      <xdr:spPr>
        <a:xfrm flipV="1">
          <a:off x="15290800" y="1413580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28928</xdr:rowOff>
    </xdr:from>
    <xdr:to>
      <xdr:col>23</xdr:col>
      <xdr:colOff>457200</xdr:colOff>
      <xdr:row>83</xdr:row>
      <xdr:rowOff>130528</xdr:rowOff>
    </xdr:to>
    <xdr:sp macro="" textlink="">
      <xdr:nvSpPr>
        <xdr:cNvPr id="258" name="フローチャート : 判断 257"/>
        <xdr:cNvSpPr/>
      </xdr:nvSpPr>
      <xdr:spPr>
        <a:xfrm>
          <a:off x="16129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115305</xdr:rowOff>
    </xdr:from>
    <xdr:ext cx="736600" cy="259045"/>
    <xdr:sp macro="" textlink="">
      <xdr:nvSpPr>
        <xdr:cNvPr id="259" name="テキスト ボックス 258"/>
        <xdr:cNvSpPr txBox="1"/>
      </xdr:nvSpPr>
      <xdr:spPr>
        <a:xfrm>
          <a:off x="15798800" y="14345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143934</xdr:rowOff>
    </xdr:from>
    <xdr:to>
      <xdr:col>22</xdr:col>
      <xdr:colOff>203200</xdr:colOff>
      <xdr:row>82</xdr:row>
      <xdr:rowOff>157339</xdr:rowOff>
    </xdr:to>
    <xdr:cxnSp macro="">
      <xdr:nvCxnSpPr>
        <xdr:cNvPr id="260" name="直線コネクタ 259"/>
        <xdr:cNvCxnSpPr/>
      </xdr:nvCxnSpPr>
      <xdr:spPr>
        <a:xfrm flipV="1">
          <a:off x="14401800" y="142028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1" name="フローチャート : 判断 260"/>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2" name="テキスト ボックス 261"/>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157339</xdr:rowOff>
    </xdr:from>
    <xdr:to>
      <xdr:col>21</xdr:col>
      <xdr:colOff>0</xdr:colOff>
      <xdr:row>89</xdr:row>
      <xdr:rowOff>123472</xdr:rowOff>
    </xdr:to>
    <xdr:cxnSp macro="">
      <xdr:nvCxnSpPr>
        <xdr:cNvPr id="263" name="直線コネクタ 262"/>
        <xdr:cNvCxnSpPr/>
      </xdr:nvCxnSpPr>
      <xdr:spPr>
        <a:xfrm flipV="1">
          <a:off x="13512800" y="14216239"/>
          <a:ext cx="889000" cy="116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55739</xdr:rowOff>
    </xdr:from>
    <xdr:to>
      <xdr:col>21</xdr:col>
      <xdr:colOff>50800</xdr:colOff>
      <xdr:row>83</xdr:row>
      <xdr:rowOff>157339</xdr:rowOff>
    </xdr:to>
    <xdr:sp macro="" textlink="">
      <xdr:nvSpPr>
        <xdr:cNvPr id="264" name="フローチャート : 判断 263"/>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142116</xdr:rowOff>
    </xdr:from>
    <xdr:ext cx="762000" cy="259045"/>
    <xdr:sp macro="" textlink="">
      <xdr:nvSpPr>
        <xdr:cNvPr id="265" name="テキスト ボックス 264"/>
        <xdr:cNvSpPr txBox="1"/>
      </xdr:nvSpPr>
      <xdr:spPr>
        <a:xfrm>
          <a:off x="140208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66" name="フローチャート : 判断 265"/>
        <xdr:cNvSpPr/>
      </xdr:nvSpPr>
      <xdr:spPr>
        <a:xfrm>
          <a:off x="13462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67" name="テキスト ボックス 266"/>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93134</xdr:rowOff>
    </xdr:from>
    <xdr:to>
      <xdr:col>24</xdr:col>
      <xdr:colOff>609600</xdr:colOff>
      <xdr:row>83</xdr:row>
      <xdr:rowOff>23284</xdr:rowOff>
    </xdr:to>
    <xdr:sp macro="" textlink="">
      <xdr:nvSpPr>
        <xdr:cNvPr id="273" name="円/楕円 272"/>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109661</xdr:rowOff>
    </xdr:from>
    <xdr:ext cx="762000" cy="259045"/>
    <xdr:sp macro="" textlink="">
      <xdr:nvSpPr>
        <xdr:cNvPr id="274" name="給与水準   （国との比較）該当値テキスト"/>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26105</xdr:rowOff>
    </xdr:from>
    <xdr:to>
      <xdr:col>23</xdr:col>
      <xdr:colOff>457200</xdr:colOff>
      <xdr:row>82</xdr:row>
      <xdr:rowOff>127705</xdr:rowOff>
    </xdr:to>
    <xdr:sp macro="" textlink="">
      <xdr:nvSpPr>
        <xdr:cNvPr id="275" name="円/楕円 274"/>
        <xdr:cNvSpPr/>
      </xdr:nvSpPr>
      <xdr:spPr>
        <a:xfrm>
          <a:off x="16129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137882</xdr:rowOff>
    </xdr:from>
    <xdr:ext cx="736600" cy="259045"/>
    <xdr:sp macro="" textlink="">
      <xdr:nvSpPr>
        <xdr:cNvPr id="276" name="テキスト ボックス 275"/>
        <xdr:cNvSpPr txBox="1"/>
      </xdr:nvSpPr>
      <xdr:spPr>
        <a:xfrm>
          <a:off x="15798800" y="1385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93134</xdr:rowOff>
    </xdr:from>
    <xdr:to>
      <xdr:col>22</xdr:col>
      <xdr:colOff>254000</xdr:colOff>
      <xdr:row>83</xdr:row>
      <xdr:rowOff>23284</xdr:rowOff>
    </xdr:to>
    <xdr:sp macro="" textlink="">
      <xdr:nvSpPr>
        <xdr:cNvPr id="277" name="円/楕円 276"/>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33461</xdr:rowOff>
    </xdr:from>
    <xdr:ext cx="762000" cy="259045"/>
    <xdr:sp macro="" textlink="">
      <xdr:nvSpPr>
        <xdr:cNvPr id="278" name="テキスト ボックス 277"/>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106539</xdr:rowOff>
    </xdr:from>
    <xdr:to>
      <xdr:col>21</xdr:col>
      <xdr:colOff>50800</xdr:colOff>
      <xdr:row>83</xdr:row>
      <xdr:rowOff>36689</xdr:rowOff>
    </xdr:to>
    <xdr:sp macro="" textlink="">
      <xdr:nvSpPr>
        <xdr:cNvPr id="279" name="円/楕円 278"/>
        <xdr:cNvSpPr/>
      </xdr:nvSpPr>
      <xdr:spPr>
        <a:xfrm>
          <a:off x="14351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46866</xdr:rowOff>
    </xdr:from>
    <xdr:ext cx="762000" cy="259045"/>
    <xdr:sp macro="" textlink="">
      <xdr:nvSpPr>
        <xdr:cNvPr id="280" name="テキスト ボックス 279"/>
        <xdr:cNvSpPr txBox="1"/>
      </xdr:nvSpPr>
      <xdr:spPr>
        <a:xfrm>
          <a:off x="14020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81" name="円/楕円 280"/>
        <xdr:cNvSpPr/>
      </xdr:nvSpPr>
      <xdr:spPr>
        <a:xfrm>
          <a:off x="13462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12999</xdr:rowOff>
    </xdr:from>
    <xdr:ext cx="762000" cy="259045"/>
    <xdr:sp macro="" textlink="">
      <xdr:nvSpPr>
        <xdr:cNvPr id="282" name="テキスト ボックス 281"/>
        <xdr:cNvSpPr txBox="1"/>
      </xdr:nvSpPr>
      <xdr:spPr>
        <a:xfrm>
          <a:off x="13131800" y="151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人口千人当たりの職員数は</a:t>
          </a:r>
          <a:r>
            <a:rPr kumimoji="1" lang="en-US" altLang="ja-JP" sz="1300">
              <a:latin typeface="ＭＳ Ｐゴシック"/>
            </a:rPr>
            <a:t>19</a:t>
          </a:r>
          <a:r>
            <a:rPr kumimoji="1" lang="ja-JP" altLang="en-US" sz="1300">
              <a:latin typeface="ＭＳ Ｐゴシック"/>
            </a:rPr>
            <a:t>年度から</a:t>
          </a:r>
          <a:r>
            <a:rPr kumimoji="1" lang="en-US" altLang="ja-JP" sz="1300">
              <a:latin typeface="ＭＳ Ｐゴシック"/>
            </a:rPr>
            <a:t>10</a:t>
          </a:r>
          <a:r>
            <a:rPr kumimoji="1" lang="ja-JP" altLang="en-US" sz="1300">
              <a:latin typeface="ＭＳ Ｐゴシック"/>
            </a:rPr>
            <a:t>年連続で類似団体平均を上回っている。</a:t>
          </a:r>
          <a:r>
            <a:rPr kumimoji="1" lang="en-US" altLang="ja-JP" sz="1300">
              <a:latin typeface="ＭＳ Ｐゴシック"/>
            </a:rPr>
            <a:t>28</a:t>
          </a:r>
          <a:r>
            <a:rPr kumimoji="1" lang="ja-JP" altLang="en-US" sz="1300">
              <a:latin typeface="ＭＳ Ｐゴシック"/>
            </a:rPr>
            <a:t>年度は前年度の退職者数増から採用が微増となったもので、前年度と比較して</a:t>
          </a:r>
          <a:r>
            <a:rPr kumimoji="1" lang="en-US" altLang="ja-JP" sz="1300">
              <a:latin typeface="ＭＳ Ｐゴシック"/>
            </a:rPr>
            <a:t>0.01</a:t>
          </a:r>
          <a:r>
            <a:rPr kumimoji="1" lang="ja-JP" altLang="en-US" sz="1300">
              <a:latin typeface="ＭＳ Ｐゴシック"/>
            </a:rPr>
            <a:t>人の増となった。</a:t>
          </a:r>
          <a:endParaRPr kumimoji="1" lang="en-US" altLang="ja-JP" sz="1300">
            <a:latin typeface="ＭＳ Ｐゴシック"/>
          </a:endParaRPr>
        </a:p>
        <a:p>
          <a:r>
            <a:rPr kumimoji="1" lang="ja-JP" altLang="en-US" sz="1300">
              <a:latin typeface="ＭＳ Ｐゴシック"/>
            </a:rPr>
            <a:t>　都内自治体との比較では、公立保育園・幼稚園の設置等により人口当たりの職員数がやや多いため、今後も事務事業の民間委託や指定管理制度の導入を進めると共に、適材適所の人員配置や業務効率化により適正な定員管理に努めていく。</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140788</xdr:rowOff>
    </xdr:from>
    <xdr:to>
      <xdr:col>24</xdr:col>
      <xdr:colOff>558800</xdr:colOff>
      <xdr:row>66</xdr:row>
      <xdr:rowOff>141151</xdr:rowOff>
    </xdr:to>
    <xdr:cxnSp macro="">
      <xdr:nvCxnSpPr>
        <xdr:cNvPr id="314" name="直線コネクタ 313"/>
        <xdr:cNvCxnSpPr/>
      </xdr:nvCxnSpPr>
      <xdr:spPr>
        <a:xfrm flipV="1">
          <a:off x="17018000" y="10084888"/>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113228</xdr:rowOff>
    </xdr:from>
    <xdr:ext cx="762000" cy="259045"/>
    <xdr:sp macro="" textlink="">
      <xdr:nvSpPr>
        <xdr:cNvPr id="315"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66</xdr:row>
      <xdr:rowOff>141151</xdr:rowOff>
    </xdr:from>
    <xdr:to>
      <xdr:col>24</xdr:col>
      <xdr:colOff>647700</xdr:colOff>
      <xdr:row>66</xdr:row>
      <xdr:rowOff>141151</xdr:rowOff>
    </xdr:to>
    <xdr:cxnSp macro="">
      <xdr:nvCxnSpPr>
        <xdr:cNvPr id="316" name="直線コネクタ 315"/>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55715</xdr:rowOff>
    </xdr:from>
    <xdr:ext cx="762000" cy="259045"/>
    <xdr:sp macro="" textlink="">
      <xdr:nvSpPr>
        <xdr:cNvPr id="317"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24</xdr:col>
      <xdr:colOff>469900</xdr:colOff>
      <xdr:row>58</xdr:row>
      <xdr:rowOff>140788</xdr:rowOff>
    </xdr:from>
    <xdr:to>
      <xdr:col>24</xdr:col>
      <xdr:colOff>647700</xdr:colOff>
      <xdr:row>58</xdr:row>
      <xdr:rowOff>140788</xdr:rowOff>
    </xdr:to>
    <xdr:cxnSp macro="">
      <xdr:nvCxnSpPr>
        <xdr:cNvPr id="318" name="直線コネクタ 317"/>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73660</xdr:rowOff>
    </xdr:from>
    <xdr:to>
      <xdr:col>24</xdr:col>
      <xdr:colOff>558800</xdr:colOff>
      <xdr:row>60</xdr:row>
      <xdr:rowOff>77107</xdr:rowOff>
    </xdr:to>
    <xdr:cxnSp macro="">
      <xdr:nvCxnSpPr>
        <xdr:cNvPr id="319" name="直線コネクタ 318"/>
        <xdr:cNvCxnSpPr/>
      </xdr:nvCxnSpPr>
      <xdr:spPr>
        <a:xfrm>
          <a:off x="16179800" y="10360660"/>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109600</xdr:rowOff>
    </xdr:from>
    <xdr:ext cx="762000" cy="259045"/>
    <xdr:sp macro="" textlink="">
      <xdr:nvSpPr>
        <xdr:cNvPr id="320" name="定員管理の状況平均値テキスト"/>
        <xdr:cNvSpPr txBox="1"/>
      </xdr:nvSpPr>
      <xdr:spPr>
        <a:xfrm>
          <a:off x="17106900" y="10568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137523</xdr:rowOff>
    </xdr:from>
    <xdr:to>
      <xdr:col>24</xdr:col>
      <xdr:colOff>609600</xdr:colOff>
      <xdr:row>62</xdr:row>
      <xdr:rowOff>67673</xdr:rowOff>
    </xdr:to>
    <xdr:sp macro="" textlink="">
      <xdr:nvSpPr>
        <xdr:cNvPr id="321" name="フローチャート : 判断 320"/>
        <xdr:cNvSpPr/>
      </xdr:nvSpPr>
      <xdr:spPr>
        <a:xfrm>
          <a:off x="169672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73660</xdr:rowOff>
    </xdr:from>
    <xdr:to>
      <xdr:col>23</xdr:col>
      <xdr:colOff>406400</xdr:colOff>
      <xdr:row>60</xdr:row>
      <xdr:rowOff>84001</xdr:rowOff>
    </xdr:to>
    <xdr:cxnSp macro="">
      <xdr:nvCxnSpPr>
        <xdr:cNvPr id="322" name="直線コネクタ 321"/>
        <xdr:cNvCxnSpPr/>
      </xdr:nvCxnSpPr>
      <xdr:spPr>
        <a:xfrm flipV="1">
          <a:off x="15290800" y="1036066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65133</xdr:rowOff>
    </xdr:from>
    <xdr:to>
      <xdr:col>23</xdr:col>
      <xdr:colOff>457200</xdr:colOff>
      <xdr:row>61</xdr:row>
      <xdr:rowOff>166733</xdr:rowOff>
    </xdr:to>
    <xdr:sp macro="" textlink="">
      <xdr:nvSpPr>
        <xdr:cNvPr id="323" name="フローチャート : 判断 322"/>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151510</xdr:rowOff>
    </xdr:from>
    <xdr:ext cx="736600" cy="259045"/>
    <xdr:sp macro="" textlink="">
      <xdr:nvSpPr>
        <xdr:cNvPr id="324" name="テキスト ボックス 323"/>
        <xdr:cNvSpPr txBox="1"/>
      </xdr:nvSpPr>
      <xdr:spPr>
        <a:xfrm>
          <a:off x="15798800" y="10609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66766</xdr:rowOff>
    </xdr:from>
    <xdr:to>
      <xdr:col>22</xdr:col>
      <xdr:colOff>203200</xdr:colOff>
      <xdr:row>60</xdr:row>
      <xdr:rowOff>84001</xdr:rowOff>
    </xdr:to>
    <xdr:cxnSp macro="">
      <xdr:nvCxnSpPr>
        <xdr:cNvPr id="325" name="直線コネクタ 324"/>
        <xdr:cNvCxnSpPr/>
      </xdr:nvCxnSpPr>
      <xdr:spPr>
        <a:xfrm>
          <a:off x="14401800" y="1035376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137523</xdr:rowOff>
    </xdr:from>
    <xdr:to>
      <xdr:col>22</xdr:col>
      <xdr:colOff>254000</xdr:colOff>
      <xdr:row>62</xdr:row>
      <xdr:rowOff>67673</xdr:rowOff>
    </xdr:to>
    <xdr:sp macro="" textlink="">
      <xdr:nvSpPr>
        <xdr:cNvPr id="326" name="フローチャート : 判断 325"/>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52450</xdr:rowOff>
    </xdr:from>
    <xdr:ext cx="762000" cy="259045"/>
    <xdr:sp macro="" textlink="">
      <xdr:nvSpPr>
        <xdr:cNvPr id="327" name="テキスト ボックス 326"/>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66766</xdr:rowOff>
    </xdr:from>
    <xdr:to>
      <xdr:col>21</xdr:col>
      <xdr:colOff>0</xdr:colOff>
      <xdr:row>60</xdr:row>
      <xdr:rowOff>80554</xdr:rowOff>
    </xdr:to>
    <xdr:cxnSp macro="">
      <xdr:nvCxnSpPr>
        <xdr:cNvPr id="328" name="直線コネクタ 327"/>
        <xdr:cNvCxnSpPr/>
      </xdr:nvCxnSpPr>
      <xdr:spPr>
        <a:xfrm flipV="1">
          <a:off x="13512800" y="1035376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151312</xdr:rowOff>
    </xdr:from>
    <xdr:to>
      <xdr:col>21</xdr:col>
      <xdr:colOff>50800</xdr:colOff>
      <xdr:row>62</xdr:row>
      <xdr:rowOff>81462</xdr:rowOff>
    </xdr:to>
    <xdr:sp macro="" textlink="">
      <xdr:nvSpPr>
        <xdr:cNvPr id="329" name="フローチャート : 判断 328"/>
        <xdr:cNvSpPr/>
      </xdr:nvSpPr>
      <xdr:spPr>
        <a:xfrm>
          <a:off x="14351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66239</xdr:rowOff>
    </xdr:from>
    <xdr:ext cx="762000" cy="259045"/>
    <xdr:sp macro="" textlink="">
      <xdr:nvSpPr>
        <xdr:cNvPr id="330" name="テキスト ボックス 329"/>
        <xdr:cNvSpPr txBox="1"/>
      </xdr:nvSpPr>
      <xdr:spPr>
        <a:xfrm>
          <a:off x="14020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1" name="フローチャート : 判断 330"/>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80027</xdr:rowOff>
    </xdr:from>
    <xdr:ext cx="762000" cy="259045"/>
    <xdr:sp macro="" textlink="">
      <xdr:nvSpPr>
        <xdr:cNvPr id="332" name="テキスト ボックス 331"/>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26307</xdr:rowOff>
    </xdr:from>
    <xdr:to>
      <xdr:col>24</xdr:col>
      <xdr:colOff>609600</xdr:colOff>
      <xdr:row>60</xdr:row>
      <xdr:rowOff>127907</xdr:rowOff>
    </xdr:to>
    <xdr:sp macro="" textlink="">
      <xdr:nvSpPr>
        <xdr:cNvPr id="338" name="円/楕円 337"/>
        <xdr:cNvSpPr/>
      </xdr:nvSpPr>
      <xdr:spPr>
        <a:xfrm>
          <a:off x="169672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42834</xdr:rowOff>
    </xdr:from>
    <xdr:ext cx="762000" cy="259045"/>
    <xdr:sp macro="" textlink="">
      <xdr:nvSpPr>
        <xdr:cNvPr id="339" name="定員管理の状況該当値テキスト"/>
        <xdr:cNvSpPr txBox="1"/>
      </xdr:nvSpPr>
      <xdr:spPr>
        <a:xfrm>
          <a:off x="17106900" y="1015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22860</xdr:rowOff>
    </xdr:from>
    <xdr:to>
      <xdr:col>23</xdr:col>
      <xdr:colOff>457200</xdr:colOff>
      <xdr:row>60</xdr:row>
      <xdr:rowOff>124460</xdr:rowOff>
    </xdr:to>
    <xdr:sp macro="" textlink="">
      <xdr:nvSpPr>
        <xdr:cNvPr id="340" name="円/楕円 339"/>
        <xdr:cNvSpPr/>
      </xdr:nvSpPr>
      <xdr:spPr>
        <a:xfrm>
          <a:off x="16129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134637</xdr:rowOff>
    </xdr:from>
    <xdr:ext cx="736600" cy="259045"/>
    <xdr:sp macro="" textlink="">
      <xdr:nvSpPr>
        <xdr:cNvPr id="341" name="テキスト ボックス 340"/>
        <xdr:cNvSpPr txBox="1"/>
      </xdr:nvSpPr>
      <xdr:spPr>
        <a:xfrm>
          <a:off x="15798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33201</xdr:rowOff>
    </xdr:from>
    <xdr:to>
      <xdr:col>22</xdr:col>
      <xdr:colOff>254000</xdr:colOff>
      <xdr:row>60</xdr:row>
      <xdr:rowOff>134801</xdr:rowOff>
    </xdr:to>
    <xdr:sp macro="" textlink="">
      <xdr:nvSpPr>
        <xdr:cNvPr id="342" name="円/楕円 341"/>
        <xdr:cNvSpPr/>
      </xdr:nvSpPr>
      <xdr:spPr>
        <a:xfrm>
          <a:off x="15240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144978</xdr:rowOff>
    </xdr:from>
    <xdr:ext cx="762000" cy="259045"/>
    <xdr:sp macro="" textlink="">
      <xdr:nvSpPr>
        <xdr:cNvPr id="343" name="テキスト ボックス 342"/>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15966</xdr:rowOff>
    </xdr:from>
    <xdr:to>
      <xdr:col>21</xdr:col>
      <xdr:colOff>50800</xdr:colOff>
      <xdr:row>60</xdr:row>
      <xdr:rowOff>117566</xdr:rowOff>
    </xdr:to>
    <xdr:sp macro="" textlink="">
      <xdr:nvSpPr>
        <xdr:cNvPr id="344" name="円/楕円 343"/>
        <xdr:cNvSpPr/>
      </xdr:nvSpPr>
      <xdr:spPr>
        <a:xfrm>
          <a:off x="14351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127743</xdr:rowOff>
    </xdr:from>
    <xdr:ext cx="762000" cy="259045"/>
    <xdr:sp macro="" textlink="">
      <xdr:nvSpPr>
        <xdr:cNvPr id="345" name="テキスト ボックス 344"/>
        <xdr:cNvSpPr txBox="1"/>
      </xdr:nvSpPr>
      <xdr:spPr>
        <a:xfrm>
          <a:off x="14020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29754</xdr:rowOff>
    </xdr:from>
    <xdr:to>
      <xdr:col>19</xdr:col>
      <xdr:colOff>533400</xdr:colOff>
      <xdr:row>60</xdr:row>
      <xdr:rowOff>131354</xdr:rowOff>
    </xdr:to>
    <xdr:sp macro="" textlink="">
      <xdr:nvSpPr>
        <xdr:cNvPr id="346" name="円/楕円 345"/>
        <xdr:cNvSpPr/>
      </xdr:nvSpPr>
      <xdr:spPr>
        <a:xfrm>
          <a:off x="13462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141531</xdr:rowOff>
    </xdr:from>
    <xdr:ext cx="762000" cy="259045"/>
    <xdr:sp macro="" textlink="">
      <xdr:nvSpPr>
        <xdr:cNvPr id="347" name="テキスト ボックス 346"/>
        <xdr:cNvSpPr txBox="1"/>
      </xdr:nvSpPr>
      <xdr:spPr>
        <a:xfrm>
          <a:off x="13131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1.1%]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算定上の分子となる公営企業債の元利償還金に対する繰入金が減、また、算定上の分母となる標準財政規模が増加したことなどにより、３カ年平均で</a:t>
          </a:r>
          <a:r>
            <a:rPr kumimoji="1" lang="en-US" altLang="ja-JP" sz="1300">
              <a:latin typeface="ＭＳ Ｐゴシック"/>
            </a:rPr>
            <a:t>0.6</a:t>
          </a:r>
          <a:r>
            <a:rPr kumimoji="1" lang="ja-JP" altLang="en-US" sz="1300">
              <a:latin typeface="ＭＳ Ｐゴシック"/>
            </a:rPr>
            <a:t>％改善している。</a:t>
          </a:r>
          <a:endParaRPr kumimoji="1" lang="en-US" altLang="ja-JP" sz="1300">
            <a:latin typeface="ＭＳ Ｐゴシック"/>
          </a:endParaRPr>
        </a:p>
        <a:p>
          <a:r>
            <a:rPr kumimoji="1" lang="ja-JP" altLang="en-US" sz="1300">
              <a:latin typeface="ＭＳ Ｐゴシック"/>
            </a:rPr>
            <a:t>　類似団体及び全国平均と比較しても適正な数値を維持しているが、一般会計の地方債残高が</a:t>
          </a:r>
          <a:r>
            <a:rPr kumimoji="1" lang="en-US" altLang="ja-JP" sz="1300">
              <a:latin typeface="ＭＳ Ｐゴシック"/>
            </a:rPr>
            <a:t>26</a:t>
          </a:r>
          <a:r>
            <a:rPr kumimoji="1" lang="ja-JP" altLang="en-US" sz="1300">
              <a:latin typeface="ＭＳ Ｐゴシック"/>
            </a:rPr>
            <a:t>年度より徐々に増加してきており、今後は</a:t>
          </a:r>
          <a:r>
            <a:rPr kumimoji="1" lang="ja-JP" altLang="ja-JP" sz="1300">
              <a:solidFill>
                <a:schemeClr val="dk1"/>
              </a:solidFill>
              <a:effectLst/>
              <a:latin typeface="+mn-lt"/>
              <a:ea typeface="+mn-ea"/>
              <a:cs typeface="+mn-cs"/>
            </a:rPr>
            <a:t>公共施設の耐震化・老朽化対策等</a:t>
          </a:r>
          <a:r>
            <a:rPr kumimoji="1" lang="ja-JP" altLang="en-US" sz="1300">
              <a:solidFill>
                <a:schemeClr val="dk1"/>
              </a:solidFill>
              <a:effectLst/>
              <a:latin typeface="+mn-lt"/>
              <a:ea typeface="+mn-ea"/>
              <a:cs typeface="+mn-cs"/>
            </a:rPr>
            <a:t>が控えているため、公債費比率が増加の傾向にある。</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146352</xdr:rowOff>
    </xdr:from>
    <xdr:to>
      <xdr:col>24</xdr:col>
      <xdr:colOff>558800</xdr:colOff>
      <xdr:row>45</xdr:row>
      <xdr:rowOff>108555</xdr:rowOff>
    </xdr:to>
    <xdr:cxnSp macro="">
      <xdr:nvCxnSpPr>
        <xdr:cNvPr id="377" name="直線コネクタ 376"/>
        <xdr:cNvCxnSpPr/>
      </xdr:nvCxnSpPr>
      <xdr:spPr>
        <a:xfrm flipV="1">
          <a:off x="17018000" y="6318552"/>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80632</xdr:rowOff>
    </xdr:from>
    <xdr:ext cx="762000" cy="259045"/>
    <xdr:sp macro="" textlink="">
      <xdr:nvSpPr>
        <xdr:cNvPr id="378"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24</xdr:col>
      <xdr:colOff>469900</xdr:colOff>
      <xdr:row>45</xdr:row>
      <xdr:rowOff>108555</xdr:rowOff>
    </xdr:from>
    <xdr:to>
      <xdr:col>24</xdr:col>
      <xdr:colOff>647700</xdr:colOff>
      <xdr:row>45</xdr:row>
      <xdr:rowOff>108555</xdr:rowOff>
    </xdr:to>
    <xdr:cxnSp macro="">
      <xdr:nvCxnSpPr>
        <xdr:cNvPr id="379" name="直線コネクタ 378"/>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61279</xdr:rowOff>
    </xdr:from>
    <xdr:ext cx="762000" cy="259045"/>
    <xdr:sp macro="" textlink="">
      <xdr:nvSpPr>
        <xdr:cNvPr id="380"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146352</xdr:rowOff>
    </xdr:from>
    <xdr:to>
      <xdr:col>24</xdr:col>
      <xdr:colOff>647700</xdr:colOff>
      <xdr:row>36</xdr:row>
      <xdr:rowOff>146352</xdr:rowOff>
    </xdr:to>
    <xdr:cxnSp macro="">
      <xdr:nvCxnSpPr>
        <xdr:cNvPr id="381" name="直線コネクタ 380"/>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169333</xdr:rowOff>
    </xdr:from>
    <xdr:to>
      <xdr:col>24</xdr:col>
      <xdr:colOff>558800</xdr:colOff>
      <xdr:row>37</xdr:row>
      <xdr:rowOff>66826</xdr:rowOff>
    </xdr:to>
    <xdr:cxnSp macro="">
      <xdr:nvCxnSpPr>
        <xdr:cNvPr id="382" name="直線コネクタ 381"/>
        <xdr:cNvCxnSpPr/>
      </xdr:nvCxnSpPr>
      <xdr:spPr>
        <a:xfrm flipV="1">
          <a:off x="16179800" y="634153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116312</xdr:rowOff>
    </xdr:from>
    <xdr:ext cx="762000" cy="259045"/>
    <xdr:sp macro="" textlink="">
      <xdr:nvSpPr>
        <xdr:cNvPr id="383"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384" name="フローチャート : 判断 383"/>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66826</xdr:rowOff>
    </xdr:from>
    <xdr:to>
      <xdr:col>23</xdr:col>
      <xdr:colOff>406400</xdr:colOff>
      <xdr:row>37</xdr:row>
      <xdr:rowOff>124278</xdr:rowOff>
    </xdr:to>
    <xdr:cxnSp macro="">
      <xdr:nvCxnSpPr>
        <xdr:cNvPr id="385" name="直線コネクタ 384"/>
        <xdr:cNvCxnSpPr/>
      </xdr:nvCxnSpPr>
      <xdr:spPr>
        <a:xfrm flipV="1">
          <a:off x="15290800" y="641047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30238</xdr:rowOff>
    </xdr:from>
    <xdr:to>
      <xdr:col>23</xdr:col>
      <xdr:colOff>457200</xdr:colOff>
      <xdr:row>40</xdr:row>
      <xdr:rowOff>131838</xdr:rowOff>
    </xdr:to>
    <xdr:sp macro="" textlink="">
      <xdr:nvSpPr>
        <xdr:cNvPr id="386" name="フローチャート : 判断 385"/>
        <xdr:cNvSpPr/>
      </xdr:nvSpPr>
      <xdr:spPr>
        <a:xfrm>
          <a:off x="16129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116615</xdr:rowOff>
    </xdr:from>
    <xdr:ext cx="736600" cy="259045"/>
    <xdr:sp macro="" textlink="">
      <xdr:nvSpPr>
        <xdr:cNvPr id="387" name="テキスト ボックス 386"/>
        <xdr:cNvSpPr txBox="1"/>
      </xdr:nvSpPr>
      <xdr:spPr>
        <a:xfrm>
          <a:off x="15798800" y="697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124278</xdr:rowOff>
    </xdr:from>
    <xdr:to>
      <xdr:col>22</xdr:col>
      <xdr:colOff>203200</xdr:colOff>
      <xdr:row>38</xdr:row>
      <xdr:rowOff>33262</xdr:rowOff>
    </xdr:to>
    <xdr:cxnSp macro="">
      <xdr:nvCxnSpPr>
        <xdr:cNvPr id="388" name="直線コネクタ 387"/>
        <xdr:cNvCxnSpPr/>
      </xdr:nvCxnSpPr>
      <xdr:spPr>
        <a:xfrm flipV="1">
          <a:off x="14401800" y="646792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9" name="フローチャート : 判断 388"/>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90" name="テキスト ボックス 389"/>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33262</xdr:rowOff>
    </xdr:from>
    <xdr:to>
      <xdr:col>21</xdr:col>
      <xdr:colOff>0</xdr:colOff>
      <xdr:row>38</xdr:row>
      <xdr:rowOff>79224</xdr:rowOff>
    </xdr:to>
    <xdr:cxnSp macro="">
      <xdr:nvCxnSpPr>
        <xdr:cNvPr id="391" name="直線コネクタ 390"/>
        <xdr:cNvCxnSpPr/>
      </xdr:nvCxnSpPr>
      <xdr:spPr>
        <a:xfrm flipV="1">
          <a:off x="13512800" y="65483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2" name="フローチャート : 判断 391"/>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93" name="テキスト ボックス 392"/>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169031</xdr:rowOff>
    </xdr:from>
    <xdr:to>
      <xdr:col>19</xdr:col>
      <xdr:colOff>533400</xdr:colOff>
      <xdr:row>42</xdr:row>
      <xdr:rowOff>99181</xdr:rowOff>
    </xdr:to>
    <xdr:sp macro="" textlink="">
      <xdr:nvSpPr>
        <xdr:cNvPr id="394" name="フローチャート : 判断 393"/>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83958</xdr:rowOff>
    </xdr:from>
    <xdr:ext cx="762000" cy="259045"/>
    <xdr:sp macro="" textlink="">
      <xdr:nvSpPr>
        <xdr:cNvPr id="395" name="テキスト ボックス 394"/>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118533</xdr:rowOff>
    </xdr:from>
    <xdr:to>
      <xdr:col>24</xdr:col>
      <xdr:colOff>609600</xdr:colOff>
      <xdr:row>37</xdr:row>
      <xdr:rowOff>48683</xdr:rowOff>
    </xdr:to>
    <xdr:sp macro="" textlink="">
      <xdr:nvSpPr>
        <xdr:cNvPr id="401" name="円/楕円 400"/>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39810</xdr:rowOff>
    </xdr:from>
    <xdr:ext cx="762000" cy="259045"/>
    <xdr:sp macro="" textlink="">
      <xdr:nvSpPr>
        <xdr:cNvPr id="402" name="公債費負担の状況該当値テキスト"/>
        <xdr:cNvSpPr txBox="1"/>
      </xdr:nvSpPr>
      <xdr:spPr>
        <a:xfrm>
          <a:off x="17106900" y="62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16026</xdr:rowOff>
    </xdr:from>
    <xdr:to>
      <xdr:col>23</xdr:col>
      <xdr:colOff>457200</xdr:colOff>
      <xdr:row>37</xdr:row>
      <xdr:rowOff>117626</xdr:rowOff>
    </xdr:to>
    <xdr:sp macro="" textlink="">
      <xdr:nvSpPr>
        <xdr:cNvPr id="403" name="円/楕円 402"/>
        <xdr:cNvSpPr/>
      </xdr:nvSpPr>
      <xdr:spPr>
        <a:xfrm>
          <a:off x="16129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127803</xdr:rowOff>
    </xdr:from>
    <xdr:ext cx="736600" cy="259045"/>
    <xdr:sp macro="" textlink="">
      <xdr:nvSpPr>
        <xdr:cNvPr id="404" name="テキスト ボックス 403"/>
        <xdr:cNvSpPr txBox="1"/>
      </xdr:nvSpPr>
      <xdr:spPr>
        <a:xfrm>
          <a:off x="15798800" y="61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73478</xdr:rowOff>
    </xdr:from>
    <xdr:to>
      <xdr:col>22</xdr:col>
      <xdr:colOff>254000</xdr:colOff>
      <xdr:row>38</xdr:row>
      <xdr:rowOff>3628</xdr:rowOff>
    </xdr:to>
    <xdr:sp macro="" textlink="">
      <xdr:nvSpPr>
        <xdr:cNvPr id="405" name="円/楕円 404"/>
        <xdr:cNvSpPr/>
      </xdr:nvSpPr>
      <xdr:spPr>
        <a:xfrm>
          <a:off x="15240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13805</xdr:rowOff>
    </xdr:from>
    <xdr:ext cx="762000" cy="259045"/>
    <xdr:sp macro="" textlink="">
      <xdr:nvSpPr>
        <xdr:cNvPr id="406" name="テキスト ボックス 405"/>
        <xdr:cNvSpPr txBox="1"/>
      </xdr:nvSpPr>
      <xdr:spPr>
        <a:xfrm>
          <a:off x="1490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153912</xdr:rowOff>
    </xdr:from>
    <xdr:to>
      <xdr:col>21</xdr:col>
      <xdr:colOff>50800</xdr:colOff>
      <xdr:row>38</xdr:row>
      <xdr:rowOff>84062</xdr:rowOff>
    </xdr:to>
    <xdr:sp macro="" textlink="">
      <xdr:nvSpPr>
        <xdr:cNvPr id="407" name="円/楕円 406"/>
        <xdr:cNvSpPr/>
      </xdr:nvSpPr>
      <xdr:spPr>
        <a:xfrm>
          <a:off x="14351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94239</xdr:rowOff>
    </xdr:from>
    <xdr:ext cx="762000" cy="259045"/>
    <xdr:sp macro="" textlink="">
      <xdr:nvSpPr>
        <xdr:cNvPr id="408" name="テキスト ボックス 407"/>
        <xdr:cNvSpPr txBox="1"/>
      </xdr:nvSpPr>
      <xdr:spPr>
        <a:xfrm>
          <a:off x="14020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28424</xdr:rowOff>
    </xdr:from>
    <xdr:to>
      <xdr:col>19</xdr:col>
      <xdr:colOff>533400</xdr:colOff>
      <xdr:row>38</xdr:row>
      <xdr:rowOff>130024</xdr:rowOff>
    </xdr:to>
    <xdr:sp macro="" textlink="">
      <xdr:nvSpPr>
        <xdr:cNvPr id="409" name="円/楕円 408"/>
        <xdr:cNvSpPr/>
      </xdr:nvSpPr>
      <xdr:spPr>
        <a:xfrm>
          <a:off x="13462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140201</xdr:rowOff>
    </xdr:from>
    <xdr:ext cx="762000" cy="259045"/>
    <xdr:sp macro="" textlink="">
      <xdr:nvSpPr>
        <xdr:cNvPr id="410" name="テキスト ボックス 409"/>
        <xdr:cNvSpPr txBox="1"/>
      </xdr:nvSpPr>
      <xdr:spPr>
        <a:xfrm>
          <a:off x="13131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24</a:t>
          </a:r>
          <a:r>
            <a:rPr kumimoji="1" lang="ja-JP" altLang="en-US" sz="1300">
              <a:latin typeface="ＭＳ Ｐゴシック"/>
            </a:rPr>
            <a:t>年度より継続して改善してきたが、</a:t>
          </a:r>
          <a:r>
            <a:rPr kumimoji="1" lang="en-US" altLang="ja-JP" sz="1300">
              <a:latin typeface="ＭＳ Ｐゴシック"/>
            </a:rPr>
            <a:t>5</a:t>
          </a:r>
          <a:r>
            <a:rPr kumimoji="1" lang="ja-JP" altLang="en-US" sz="1300">
              <a:latin typeface="ＭＳ Ｐゴシック"/>
            </a:rPr>
            <a:t>年ぶりに悪化となった。</a:t>
          </a:r>
          <a:endParaRPr kumimoji="1" lang="en-US" altLang="ja-JP" sz="1300">
            <a:latin typeface="ＭＳ Ｐゴシック"/>
          </a:endParaRPr>
        </a:p>
        <a:p>
          <a:r>
            <a:rPr kumimoji="1" lang="ja-JP" altLang="en-US" sz="1300">
              <a:latin typeface="ＭＳ Ｐゴシック"/>
            </a:rPr>
            <a:t>　市税ほか一般財源の減少による財源不足に対応するための基金の取り崩しや、償還終了に伴う公債費の減少等の影響による基準財政需要額参入見込額の減により、充当可能財源等が将来負担額以上に減となったことなどによる。</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93486</xdr:rowOff>
    </xdr:to>
    <xdr:cxnSp macro="">
      <xdr:nvCxnSpPr>
        <xdr:cNvPr id="439" name="直線コネクタ 438"/>
        <xdr:cNvCxnSpPr/>
      </xdr:nvCxnSpPr>
      <xdr:spPr>
        <a:xfrm flipV="1">
          <a:off x="17018000" y="2370667"/>
          <a:ext cx="0" cy="1494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65563</xdr:rowOff>
    </xdr:from>
    <xdr:ext cx="762000" cy="259045"/>
    <xdr:sp macro="" textlink="">
      <xdr:nvSpPr>
        <xdr:cNvPr id="440" name="将来負担の状況最小値テキスト"/>
        <xdr:cNvSpPr txBox="1"/>
      </xdr:nvSpPr>
      <xdr:spPr>
        <a:xfrm>
          <a:off x="17106900" y="383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111.5</a:t>
          </a:r>
          <a:endParaRPr kumimoji="1" lang="ja-JP" altLang="en-US" sz="1000" b="1">
            <a:latin typeface="ＭＳ Ｐゴシック"/>
          </a:endParaRPr>
        </a:p>
      </xdr:txBody>
    </xdr:sp>
    <xdr:clientData/>
  </xdr:oneCellAnchor>
  <xdr:twoCellAnchor>
    <xdr:from>
      <xdr:col>24</xdr:col>
      <xdr:colOff>469900</xdr:colOff>
      <xdr:row>22</xdr:row>
      <xdr:rowOff>93486</xdr:rowOff>
    </xdr:from>
    <xdr:to>
      <xdr:col>24</xdr:col>
      <xdr:colOff>647700</xdr:colOff>
      <xdr:row>22</xdr:row>
      <xdr:rowOff>93486</xdr:rowOff>
    </xdr:to>
    <xdr:cxnSp macro="">
      <xdr:nvCxnSpPr>
        <xdr:cNvPr id="441" name="直線コネクタ 440"/>
        <xdr:cNvCxnSpPr/>
      </xdr:nvCxnSpPr>
      <xdr:spPr>
        <a:xfrm>
          <a:off x="16929100" y="386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80292</xdr:rowOff>
    </xdr:from>
    <xdr:to>
      <xdr:col>24</xdr:col>
      <xdr:colOff>558800</xdr:colOff>
      <xdr:row>15</xdr:row>
      <xdr:rowOff>30833</xdr:rowOff>
    </xdr:to>
    <xdr:cxnSp macro="">
      <xdr:nvCxnSpPr>
        <xdr:cNvPr id="444" name="直線コネクタ 443"/>
        <xdr:cNvCxnSpPr/>
      </xdr:nvCxnSpPr>
      <xdr:spPr>
        <a:xfrm>
          <a:off x="16179800" y="2480592"/>
          <a:ext cx="838200" cy="1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158626</xdr:rowOff>
    </xdr:from>
    <xdr:ext cx="762000" cy="259045"/>
    <xdr:sp macro="" textlink="">
      <xdr:nvSpPr>
        <xdr:cNvPr id="445" name="将来負担の状況平均値テキスト"/>
        <xdr:cNvSpPr txBox="1"/>
      </xdr:nvSpPr>
      <xdr:spPr>
        <a:xfrm>
          <a:off x="17106900" y="2387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142099</xdr:rowOff>
    </xdr:from>
    <xdr:to>
      <xdr:col>24</xdr:col>
      <xdr:colOff>609600</xdr:colOff>
      <xdr:row>15</xdr:row>
      <xdr:rowOff>72249</xdr:rowOff>
    </xdr:to>
    <xdr:sp macro="" textlink="">
      <xdr:nvSpPr>
        <xdr:cNvPr id="446" name="フローチャート : 判断 445"/>
        <xdr:cNvSpPr/>
      </xdr:nvSpPr>
      <xdr:spPr>
        <a:xfrm>
          <a:off x="169672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80292</xdr:rowOff>
    </xdr:from>
    <xdr:to>
      <xdr:col>23</xdr:col>
      <xdr:colOff>406400</xdr:colOff>
      <xdr:row>14</xdr:row>
      <xdr:rowOff>128552</xdr:rowOff>
    </xdr:to>
    <xdr:cxnSp macro="">
      <xdr:nvCxnSpPr>
        <xdr:cNvPr id="447" name="直線コネクタ 446"/>
        <xdr:cNvCxnSpPr/>
      </xdr:nvCxnSpPr>
      <xdr:spPr>
        <a:xfrm flipV="1">
          <a:off x="15290800" y="24805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32315</xdr:rowOff>
    </xdr:from>
    <xdr:to>
      <xdr:col>23</xdr:col>
      <xdr:colOff>457200</xdr:colOff>
      <xdr:row>15</xdr:row>
      <xdr:rowOff>133915</xdr:rowOff>
    </xdr:to>
    <xdr:sp macro="" textlink="">
      <xdr:nvSpPr>
        <xdr:cNvPr id="448" name="フローチャート : 判断 447"/>
        <xdr:cNvSpPr/>
      </xdr:nvSpPr>
      <xdr:spPr>
        <a:xfrm>
          <a:off x="16129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118692</xdr:rowOff>
    </xdr:from>
    <xdr:ext cx="736600" cy="259045"/>
    <xdr:sp macro="" textlink="">
      <xdr:nvSpPr>
        <xdr:cNvPr id="449" name="テキスト ボックス 448"/>
        <xdr:cNvSpPr txBox="1"/>
      </xdr:nvSpPr>
      <xdr:spPr>
        <a:xfrm>
          <a:off x="15798800" y="2690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128552</xdr:rowOff>
    </xdr:from>
    <xdr:to>
      <xdr:col>22</xdr:col>
      <xdr:colOff>203200</xdr:colOff>
      <xdr:row>15</xdr:row>
      <xdr:rowOff>116628</xdr:rowOff>
    </xdr:to>
    <xdr:cxnSp macro="">
      <xdr:nvCxnSpPr>
        <xdr:cNvPr id="450" name="直線コネクタ 449"/>
        <xdr:cNvCxnSpPr/>
      </xdr:nvCxnSpPr>
      <xdr:spPr>
        <a:xfrm flipV="1">
          <a:off x="14401800" y="2528852"/>
          <a:ext cx="889000" cy="1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156986</xdr:rowOff>
    </xdr:from>
    <xdr:to>
      <xdr:col>22</xdr:col>
      <xdr:colOff>254000</xdr:colOff>
      <xdr:row>16</xdr:row>
      <xdr:rowOff>87136</xdr:rowOff>
    </xdr:to>
    <xdr:sp macro="" textlink="">
      <xdr:nvSpPr>
        <xdr:cNvPr id="451" name="フローチャート : 判断 450"/>
        <xdr:cNvSpPr/>
      </xdr:nvSpPr>
      <xdr:spPr>
        <a:xfrm>
          <a:off x="15240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71913</xdr:rowOff>
    </xdr:from>
    <xdr:ext cx="762000" cy="259045"/>
    <xdr:sp macro="" textlink="">
      <xdr:nvSpPr>
        <xdr:cNvPr id="452" name="テキスト ボックス 451"/>
        <xdr:cNvSpPr txBox="1"/>
      </xdr:nvSpPr>
      <xdr:spPr>
        <a:xfrm>
          <a:off x="14909800" y="281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116628</xdr:rowOff>
    </xdr:from>
    <xdr:to>
      <xdr:col>21</xdr:col>
      <xdr:colOff>0</xdr:colOff>
      <xdr:row>16</xdr:row>
      <xdr:rowOff>99342</xdr:rowOff>
    </xdr:to>
    <xdr:cxnSp macro="">
      <xdr:nvCxnSpPr>
        <xdr:cNvPr id="453" name="直線コネクタ 452"/>
        <xdr:cNvCxnSpPr/>
      </xdr:nvCxnSpPr>
      <xdr:spPr>
        <a:xfrm flipV="1">
          <a:off x="13512800" y="2688378"/>
          <a:ext cx="889000" cy="15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13688</xdr:rowOff>
    </xdr:from>
    <xdr:to>
      <xdr:col>21</xdr:col>
      <xdr:colOff>50800</xdr:colOff>
      <xdr:row>16</xdr:row>
      <xdr:rowOff>115288</xdr:rowOff>
    </xdr:to>
    <xdr:sp macro="" textlink="">
      <xdr:nvSpPr>
        <xdr:cNvPr id="454" name="フローチャート : 判断 453"/>
        <xdr:cNvSpPr/>
      </xdr:nvSpPr>
      <xdr:spPr>
        <a:xfrm>
          <a:off x="14351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100065</xdr:rowOff>
    </xdr:from>
    <xdr:ext cx="762000" cy="259045"/>
    <xdr:sp macro="" textlink="">
      <xdr:nvSpPr>
        <xdr:cNvPr id="455" name="テキスト ボックス 454"/>
        <xdr:cNvSpPr txBox="1"/>
      </xdr:nvSpPr>
      <xdr:spPr>
        <a:xfrm>
          <a:off x="14020800" y="284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139700</xdr:rowOff>
    </xdr:from>
    <xdr:to>
      <xdr:col>19</xdr:col>
      <xdr:colOff>533400</xdr:colOff>
      <xdr:row>17</xdr:row>
      <xdr:rowOff>69850</xdr:rowOff>
    </xdr:to>
    <xdr:sp macro="" textlink="">
      <xdr:nvSpPr>
        <xdr:cNvPr id="456" name="フローチャート : 判断 455"/>
        <xdr:cNvSpPr/>
      </xdr:nvSpPr>
      <xdr:spPr>
        <a:xfrm>
          <a:off x="13462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54627</xdr:rowOff>
    </xdr:from>
    <xdr:ext cx="762000" cy="259045"/>
    <xdr:sp macro="" textlink="">
      <xdr:nvSpPr>
        <xdr:cNvPr id="457" name="テキスト ボックス 456"/>
        <xdr:cNvSpPr txBox="1"/>
      </xdr:nvSpPr>
      <xdr:spPr>
        <a:xfrm>
          <a:off x="1313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151483</xdr:rowOff>
    </xdr:from>
    <xdr:to>
      <xdr:col>24</xdr:col>
      <xdr:colOff>609600</xdr:colOff>
      <xdr:row>15</xdr:row>
      <xdr:rowOff>81633</xdr:rowOff>
    </xdr:to>
    <xdr:sp macro="" textlink="">
      <xdr:nvSpPr>
        <xdr:cNvPr id="463" name="円/楕円 462"/>
        <xdr:cNvSpPr/>
      </xdr:nvSpPr>
      <xdr:spPr>
        <a:xfrm>
          <a:off x="16967200" y="25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123560</xdr:rowOff>
    </xdr:from>
    <xdr:ext cx="762000" cy="259045"/>
    <xdr:sp macro="" textlink="">
      <xdr:nvSpPr>
        <xdr:cNvPr id="464" name="将来負担の状況該当値テキスト"/>
        <xdr:cNvSpPr txBox="1"/>
      </xdr:nvSpPr>
      <xdr:spPr>
        <a:xfrm>
          <a:off x="17106900" y="252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29492</xdr:rowOff>
    </xdr:from>
    <xdr:to>
      <xdr:col>23</xdr:col>
      <xdr:colOff>457200</xdr:colOff>
      <xdr:row>14</xdr:row>
      <xdr:rowOff>131092</xdr:rowOff>
    </xdr:to>
    <xdr:sp macro="" textlink="">
      <xdr:nvSpPr>
        <xdr:cNvPr id="465" name="円/楕円 464"/>
        <xdr:cNvSpPr/>
      </xdr:nvSpPr>
      <xdr:spPr>
        <a:xfrm>
          <a:off x="16129000" y="24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141269</xdr:rowOff>
    </xdr:from>
    <xdr:ext cx="736600" cy="259045"/>
    <xdr:sp macro="" textlink="">
      <xdr:nvSpPr>
        <xdr:cNvPr id="466" name="テキスト ボックス 465"/>
        <xdr:cNvSpPr txBox="1"/>
      </xdr:nvSpPr>
      <xdr:spPr>
        <a:xfrm>
          <a:off x="15798800" y="2198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77752</xdr:rowOff>
    </xdr:from>
    <xdr:to>
      <xdr:col>22</xdr:col>
      <xdr:colOff>254000</xdr:colOff>
      <xdr:row>15</xdr:row>
      <xdr:rowOff>7902</xdr:rowOff>
    </xdr:to>
    <xdr:sp macro="" textlink="">
      <xdr:nvSpPr>
        <xdr:cNvPr id="467" name="円/楕円 466"/>
        <xdr:cNvSpPr/>
      </xdr:nvSpPr>
      <xdr:spPr>
        <a:xfrm>
          <a:off x="15240000" y="247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18079</xdr:rowOff>
    </xdr:from>
    <xdr:ext cx="762000" cy="259045"/>
    <xdr:sp macro="" textlink="">
      <xdr:nvSpPr>
        <xdr:cNvPr id="468" name="テキスト ボックス 467"/>
        <xdr:cNvSpPr txBox="1"/>
      </xdr:nvSpPr>
      <xdr:spPr>
        <a:xfrm>
          <a:off x="14909800" y="224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65828</xdr:rowOff>
    </xdr:from>
    <xdr:to>
      <xdr:col>21</xdr:col>
      <xdr:colOff>50800</xdr:colOff>
      <xdr:row>15</xdr:row>
      <xdr:rowOff>167428</xdr:rowOff>
    </xdr:to>
    <xdr:sp macro="" textlink="">
      <xdr:nvSpPr>
        <xdr:cNvPr id="469" name="円/楕円 468"/>
        <xdr:cNvSpPr/>
      </xdr:nvSpPr>
      <xdr:spPr>
        <a:xfrm>
          <a:off x="14351000" y="26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6155</xdr:rowOff>
    </xdr:from>
    <xdr:ext cx="762000" cy="259045"/>
    <xdr:sp macro="" textlink="">
      <xdr:nvSpPr>
        <xdr:cNvPr id="470" name="テキスト ボックス 469"/>
        <xdr:cNvSpPr txBox="1"/>
      </xdr:nvSpPr>
      <xdr:spPr>
        <a:xfrm>
          <a:off x="14020800" y="240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48542</xdr:rowOff>
    </xdr:from>
    <xdr:to>
      <xdr:col>19</xdr:col>
      <xdr:colOff>533400</xdr:colOff>
      <xdr:row>16</xdr:row>
      <xdr:rowOff>150142</xdr:rowOff>
    </xdr:to>
    <xdr:sp macro="" textlink="">
      <xdr:nvSpPr>
        <xdr:cNvPr id="471" name="円/楕円 470"/>
        <xdr:cNvSpPr/>
      </xdr:nvSpPr>
      <xdr:spPr>
        <a:xfrm>
          <a:off x="13462000" y="27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160319</xdr:rowOff>
    </xdr:from>
    <xdr:ext cx="762000" cy="259045"/>
    <xdr:sp macro="" textlink="">
      <xdr:nvSpPr>
        <xdr:cNvPr id="472" name="テキスト ボックス 471"/>
        <xdr:cNvSpPr txBox="1"/>
      </xdr:nvSpPr>
      <xdr:spPr>
        <a:xfrm>
          <a:off x="13131800" y="256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183,589
180,784
27.55
68,796,815
66,281,575
2,304,870
34,485,847
34,426,017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17.3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地域手当の改定や選挙対応などにより職員給は前年度に比べ増加しているが、退職者数の減（</a:t>
          </a:r>
          <a:r>
            <a:rPr kumimoji="1" lang="en-US" altLang="ja-JP" sz="1300">
              <a:latin typeface="ＭＳ Ｐゴシック"/>
            </a:rPr>
            <a:t>40</a:t>
          </a:r>
          <a:r>
            <a:rPr kumimoji="1" lang="ja-JP" altLang="en-US" sz="1300">
              <a:latin typeface="ＭＳ Ｐゴシック"/>
            </a:rPr>
            <a:t>人→</a:t>
          </a:r>
          <a:r>
            <a:rPr kumimoji="1" lang="en-US" altLang="ja-JP" sz="1300">
              <a:latin typeface="ＭＳ Ｐゴシック"/>
            </a:rPr>
            <a:t>33</a:t>
          </a:r>
          <a:r>
            <a:rPr kumimoji="1" lang="ja-JP" altLang="en-US" sz="1300">
              <a:latin typeface="ＭＳ Ｐゴシック"/>
            </a:rPr>
            <a:t>人）や国勢調査終了に伴う指導員等報酬の減などにより、前年度と比べ同程度の水準となった。</a:t>
          </a:r>
          <a:endParaRPr kumimoji="1" lang="en-US" altLang="ja-JP" sz="1300">
            <a:latin typeface="ＭＳ Ｐゴシック"/>
          </a:endParaRPr>
        </a:p>
        <a:p>
          <a:r>
            <a:rPr kumimoji="1" lang="ja-JP" altLang="en-US" sz="1300">
              <a:latin typeface="ＭＳ Ｐゴシック"/>
            </a:rPr>
            <a:t>　臨時的な要因が推移の主なものであるが、経常的な職員の年齢構成や新たな行政需要等も考慮し、引き続き行政規模に見合う定員管理に努めていく。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23586</xdr:rowOff>
    </xdr:from>
    <xdr:to>
      <xdr:col>7</xdr:col>
      <xdr:colOff>15875</xdr:colOff>
      <xdr:row>40</xdr:row>
      <xdr:rowOff>143328</xdr:rowOff>
    </xdr:to>
    <xdr:cxnSp macro="">
      <xdr:nvCxnSpPr>
        <xdr:cNvPr id="63" name="直線コネクタ 62"/>
        <xdr:cNvCxnSpPr/>
      </xdr:nvCxnSpPr>
      <xdr:spPr>
        <a:xfrm flipV="1">
          <a:off x="4826000" y="5509986"/>
          <a:ext cx="0" cy="149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6</xdr:col>
      <xdr:colOff>612775</xdr:colOff>
      <xdr:row>40</xdr:row>
      <xdr:rowOff>143328</xdr:rowOff>
    </xdr:from>
    <xdr:to>
      <xdr:col>7</xdr:col>
      <xdr:colOff>104775</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23586</xdr:rowOff>
    </xdr:from>
    <xdr:to>
      <xdr:col>7</xdr:col>
      <xdr:colOff>104775</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113393</xdr:rowOff>
    </xdr:from>
    <xdr:to>
      <xdr:col>7</xdr:col>
      <xdr:colOff>15875</xdr:colOff>
      <xdr:row>37</xdr:row>
      <xdr:rowOff>113393</xdr:rowOff>
    </xdr:to>
    <xdr:cxnSp macro="">
      <xdr:nvCxnSpPr>
        <xdr:cNvPr id="68" name="直線コネクタ 67"/>
        <xdr:cNvCxnSpPr/>
      </xdr:nvCxnSpPr>
      <xdr:spPr>
        <a:xfrm>
          <a:off x="3987800" y="6457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79120</xdr:rowOff>
    </xdr:from>
    <xdr:ext cx="762000" cy="259045"/>
    <xdr:sp macro="" textlink="">
      <xdr:nvSpPr>
        <xdr:cNvPr id="69" name="人件費平均値テキスト"/>
        <xdr:cNvSpPr txBox="1"/>
      </xdr:nvSpPr>
      <xdr:spPr>
        <a:xfrm>
          <a:off x="4914900" y="625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62593</xdr:rowOff>
    </xdr:from>
    <xdr:to>
      <xdr:col>7</xdr:col>
      <xdr:colOff>66675</xdr:colOff>
      <xdr:row>37</xdr:row>
      <xdr:rowOff>164193</xdr:rowOff>
    </xdr:to>
    <xdr:sp macro="" textlink="">
      <xdr:nvSpPr>
        <xdr:cNvPr id="70" name="フローチャート : 判断 69"/>
        <xdr:cNvSpPr/>
      </xdr:nvSpPr>
      <xdr:spPr>
        <a:xfrm>
          <a:off x="47752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4536</xdr:rowOff>
    </xdr:from>
    <xdr:to>
      <xdr:col>5</xdr:col>
      <xdr:colOff>549275</xdr:colOff>
      <xdr:row>37</xdr:row>
      <xdr:rowOff>113393</xdr:rowOff>
    </xdr:to>
    <xdr:cxnSp macro="">
      <xdr:nvCxnSpPr>
        <xdr:cNvPr id="71" name="直線コネクタ 70"/>
        <xdr:cNvCxnSpPr/>
      </xdr:nvCxnSpPr>
      <xdr:spPr>
        <a:xfrm>
          <a:off x="3098800" y="63481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48986</xdr:rowOff>
    </xdr:from>
    <xdr:to>
      <xdr:col>5</xdr:col>
      <xdr:colOff>600075</xdr:colOff>
      <xdr:row>36</xdr:row>
      <xdr:rowOff>150586</xdr:rowOff>
    </xdr:to>
    <xdr:sp macro="" textlink="">
      <xdr:nvSpPr>
        <xdr:cNvPr id="72" name="フローチャート : 判断 71"/>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160763</xdr:rowOff>
    </xdr:from>
    <xdr:ext cx="736600" cy="259045"/>
    <xdr:sp macro="" textlink="">
      <xdr:nvSpPr>
        <xdr:cNvPr id="73" name="テキスト ボックス 72"/>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4536</xdr:rowOff>
    </xdr:from>
    <xdr:to>
      <xdr:col>4</xdr:col>
      <xdr:colOff>346075</xdr:colOff>
      <xdr:row>38</xdr:row>
      <xdr:rowOff>116115</xdr:rowOff>
    </xdr:to>
    <xdr:cxnSp macro="">
      <xdr:nvCxnSpPr>
        <xdr:cNvPr id="74" name="直線コネクタ 73"/>
        <xdr:cNvCxnSpPr/>
      </xdr:nvCxnSpPr>
      <xdr:spPr>
        <a:xfrm flipV="1">
          <a:off x="2209800" y="6348186"/>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8164</xdr:rowOff>
    </xdr:from>
    <xdr:to>
      <xdr:col>4</xdr:col>
      <xdr:colOff>396875</xdr:colOff>
      <xdr:row>37</xdr:row>
      <xdr:rowOff>109764</xdr:rowOff>
    </xdr:to>
    <xdr:sp macro="" textlink="">
      <xdr:nvSpPr>
        <xdr:cNvPr id="75" name="フローチャート : 判断 74"/>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94542</xdr:rowOff>
    </xdr:from>
    <xdr:ext cx="762000" cy="259045"/>
    <xdr:sp macro="" textlink="">
      <xdr:nvSpPr>
        <xdr:cNvPr id="76" name="テキスト ボックス 75"/>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61685</xdr:rowOff>
    </xdr:from>
    <xdr:to>
      <xdr:col>3</xdr:col>
      <xdr:colOff>142875</xdr:colOff>
      <xdr:row>38</xdr:row>
      <xdr:rowOff>116115</xdr:rowOff>
    </xdr:to>
    <xdr:cxnSp macro="">
      <xdr:nvCxnSpPr>
        <xdr:cNvPr id="77" name="直線コネクタ 76"/>
        <xdr:cNvCxnSpPr/>
      </xdr:nvCxnSpPr>
      <xdr:spPr>
        <a:xfrm>
          <a:off x="1320800" y="6576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168728</xdr:rowOff>
    </xdr:from>
    <xdr:to>
      <xdr:col>3</xdr:col>
      <xdr:colOff>193675</xdr:colOff>
      <xdr:row>37</xdr:row>
      <xdr:rowOff>98878</xdr:rowOff>
    </xdr:to>
    <xdr:sp macro="" textlink="">
      <xdr:nvSpPr>
        <xdr:cNvPr id="78" name="フローチャート :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106136</xdr:rowOff>
    </xdr:from>
    <xdr:to>
      <xdr:col>1</xdr:col>
      <xdr:colOff>676275</xdr:colOff>
      <xdr:row>38</xdr:row>
      <xdr:rowOff>36286</xdr:rowOff>
    </xdr:to>
    <xdr:sp macro="" textlink="">
      <xdr:nvSpPr>
        <xdr:cNvPr id="80" name="フローチャート : 判断 79"/>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46463</xdr:rowOff>
    </xdr:from>
    <xdr:ext cx="762000" cy="259045"/>
    <xdr:sp macro="" textlink="">
      <xdr:nvSpPr>
        <xdr:cNvPr id="81" name="テキスト ボックス 80"/>
        <xdr:cNvSpPr txBox="1"/>
      </xdr:nvSpPr>
      <xdr:spPr>
        <a:xfrm>
          <a:off x="939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62593</xdr:rowOff>
    </xdr:from>
    <xdr:to>
      <xdr:col>7</xdr:col>
      <xdr:colOff>66675</xdr:colOff>
      <xdr:row>37</xdr:row>
      <xdr:rowOff>164193</xdr:rowOff>
    </xdr:to>
    <xdr:sp macro="" textlink="">
      <xdr:nvSpPr>
        <xdr:cNvPr id="87" name="円/楕円 86"/>
        <xdr:cNvSpPr/>
      </xdr:nvSpPr>
      <xdr:spPr>
        <a:xfrm>
          <a:off x="47752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34670</xdr:rowOff>
    </xdr:from>
    <xdr:ext cx="762000" cy="259045"/>
    <xdr:sp macro="" textlink="">
      <xdr:nvSpPr>
        <xdr:cNvPr id="88" name="人件費該当値テキスト"/>
        <xdr:cNvSpPr txBox="1"/>
      </xdr:nvSpPr>
      <xdr:spPr>
        <a:xfrm>
          <a:off x="4914900" y="637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62593</xdr:rowOff>
    </xdr:from>
    <xdr:to>
      <xdr:col>5</xdr:col>
      <xdr:colOff>600075</xdr:colOff>
      <xdr:row>37</xdr:row>
      <xdr:rowOff>164193</xdr:rowOff>
    </xdr:to>
    <xdr:sp macro="" textlink="">
      <xdr:nvSpPr>
        <xdr:cNvPr id="89" name="円/楕円 88"/>
        <xdr:cNvSpPr/>
      </xdr:nvSpPr>
      <xdr:spPr>
        <a:xfrm>
          <a:off x="3937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148970</xdr:rowOff>
    </xdr:from>
    <xdr:ext cx="736600" cy="259045"/>
    <xdr:sp macro="" textlink="">
      <xdr:nvSpPr>
        <xdr:cNvPr id="90" name="テキスト ボックス 89"/>
        <xdr:cNvSpPr txBox="1"/>
      </xdr:nvSpPr>
      <xdr:spPr>
        <a:xfrm>
          <a:off x="3606800" y="649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125186</xdr:rowOff>
    </xdr:from>
    <xdr:to>
      <xdr:col>4</xdr:col>
      <xdr:colOff>396875</xdr:colOff>
      <xdr:row>37</xdr:row>
      <xdr:rowOff>55336</xdr:rowOff>
    </xdr:to>
    <xdr:sp macro="" textlink="">
      <xdr:nvSpPr>
        <xdr:cNvPr id="91" name="円/楕円 90"/>
        <xdr:cNvSpPr/>
      </xdr:nvSpPr>
      <xdr:spPr>
        <a:xfrm>
          <a:off x="3048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65513</xdr:rowOff>
    </xdr:from>
    <xdr:ext cx="762000" cy="259045"/>
    <xdr:sp macro="" textlink="">
      <xdr:nvSpPr>
        <xdr:cNvPr id="92" name="テキスト ボックス 91"/>
        <xdr:cNvSpPr txBox="1"/>
      </xdr:nvSpPr>
      <xdr:spPr>
        <a:xfrm>
          <a:off x="2717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65315</xdr:rowOff>
    </xdr:from>
    <xdr:to>
      <xdr:col>3</xdr:col>
      <xdr:colOff>193675</xdr:colOff>
      <xdr:row>38</xdr:row>
      <xdr:rowOff>166915</xdr:rowOff>
    </xdr:to>
    <xdr:sp macro="" textlink="">
      <xdr:nvSpPr>
        <xdr:cNvPr id="93" name="円/楕円 92"/>
        <xdr:cNvSpPr/>
      </xdr:nvSpPr>
      <xdr:spPr>
        <a:xfrm>
          <a:off x="2159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151692</xdr:rowOff>
    </xdr:from>
    <xdr:ext cx="762000" cy="259045"/>
    <xdr:sp macro="" textlink="">
      <xdr:nvSpPr>
        <xdr:cNvPr id="94" name="テキスト ボックス 93"/>
        <xdr:cNvSpPr txBox="1"/>
      </xdr:nvSpPr>
      <xdr:spPr>
        <a:xfrm>
          <a:off x="1828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10885</xdr:rowOff>
    </xdr:from>
    <xdr:to>
      <xdr:col>1</xdr:col>
      <xdr:colOff>676275</xdr:colOff>
      <xdr:row>38</xdr:row>
      <xdr:rowOff>112485</xdr:rowOff>
    </xdr:to>
    <xdr:sp macro="" textlink="">
      <xdr:nvSpPr>
        <xdr:cNvPr id="95" name="円/楕円 94"/>
        <xdr:cNvSpPr/>
      </xdr:nvSpPr>
      <xdr:spPr>
        <a:xfrm>
          <a:off x="1270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97262</xdr:rowOff>
    </xdr:from>
    <xdr:ext cx="762000" cy="259045"/>
    <xdr:sp macro="" textlink="">
      <xdr:nvSpPr>
        <xdr:cNvPr id="96" name="テキスト ボックス 95"/>
        <xdr:cNvSpPr txBox="1"/>
      </xdr:nvSpPr>
      <xdr:spPr>
        <a:xfrm>
          <a:off x="939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物件費は、固定資産税の時期評価替えに向けた委託料の増や、個人番号カード交付事務の本格化などにより前年度と比較して</a:t>
          </a:r>
          <a:r>
            <a:rPr kumimoji="1" lang="en-US" altLang="ja-JP" sz="1300">
              <a:latin typeface="ＭＳ Ｐゴシック"/>
            </a:rPr>
            <a:t>1.0</a:t>
          </a:r>
          <a:r>
            <a:rPr kumimoji="1" lang="ja-JP" altLang="en-US" sz="1300">
              <a:latin typeface="ＭＳ Ｐゴシック"/>
            </a:rPr>
            <a:t>％の増となった。</a:t>
          </a:r>
          <a:endParaRPr kumimoji="1" lang="en-US" altLang="ja-JP" sz="1300">
            <a:latin typeface="ＭＳ Ｐゴシック"/>
          </a:endParaRPr>
        </a:p>
        <a:p>
          <a:r>
            <a:rPr kumimoji="1" lang="ja-JP" altLang="en-US" sz="1300">
              <a:latin typeface="ＭＳ Ｐゴシック"/>
            </a:rPr>
            <a:t>　また、老朽化に伴う校舎改築や道路点検など公共施設等の老朽化対策等に伴う経費増も継続している。多様化している行政ニーズ補足し、かつ費用対効果等の検証の上、社会経済情勢に即した事務事業の重点化を図っていく。</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74422</xdr:rowOff>
    </xdr:from>
    <xdr:to>
      <xdr:col>24</xdr:col>
      <xdr:colOff>31750</xdr:colOff>
      <xdr:row>19</xdr:row>
      <xdr:rowOff>124714</xdr:rowOff>
    </xdr:to>
    <xdr:cxnSp macro="">
      <xdr:nvCxnSpPr>
        <xdr:cNvPr id="122" name="直線コネクタ 121"/>
        <xdr:cNvCxnSpPr/>
      </xdr:nvCxnSpPr>
      <xdr:spPr>
        <a:xfrm flipV="1">
          <a:off x="16510000" y="23032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96791</xdr:rowOff>
    </xdr:from>
    <xdr:ext cx="762000" cy="259045"/>
    <xdr:sp macro="" textlink="">
      <xdr:nvSpPr>
        <xdr:cNvPr id="123" name="物件費最小値テキスト"/>
        <xdr:cNvSpPr txBox="1"/>
      </xdr:nvSpPr>
      <xdr:spPr>
        <a:xfrm>
          <a:off x="16598900" y="335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33.7</a:t>
          </a:r>
          <a:endParaRPr kumimoji="1" lang="ja-JP" altLang="en-US" sz="1000" b="1">
            <a:latin typeface="ＭＳ Ｐゴシック"/>
          </a:endParaRPr>
        </a:p>
      </xdr:txBody>
    </xdr:sp>
    <xdr:clientData/>
  </xdr:oneCellAnchor>
  <xdr:twoCellAnchor>
    <xdr:from>
      <xdr:col>23</xdr:col>
      <xdr:colOff>628650</xdr:colOff>
      <xdr:row>19</xdr:row>
      <xdr:rowOff>124714</xdr:rowOff>
    </xdr:from>
    <xdr:to>
      <xdr:col>24</xdr:col>
      <xdr:colOff>120650</xdr:colOff>
      <xdr:row>19</xdr:row>
      <xdr:rowOff>124714</xdr:rowOff>
    </xdr:to>
    <xdr:cxnSp macro="">
      <xdr:nvCxnSpPr>
        <xdr:cNvPr id="124" name="直線コネクタ 123"/>
        <xdr:cNvCxnSpPr/>
      </xdr:nvCxnSpPr>
      <xdr:spPr>
        <a:xfrm>
          <a:off x="16421100" y="33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160799</xdr:rowOff>
    </xdr:from>
    <xdr:ext cx="762000" cy="259045"/>
    <xdr:sp macro="" textlink="">
      <xdr:nvSpPr>
        <xdr:cNvPr id="125" name="物件費最大値テキスト"/>
        <xdr:cNvSpPr txBox="1"/>
      </xdr:nvSpPr>
      <xdr:spPr>
        <a:xfrm>
          <a:off x="16598900" y="20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74422</xdr:rowOff>
    </xdr:from>
    <xdr:to>
      <xdr:col>24</xdr:col>
      <xdr:colOff>120650</xdr:colOff>
      <xdr:row>13</xdr:row>
      <xdr:rowOff>74422</xdr:rowOff>
    </xdr:to>
    <xdr:cxnSp macro="">
      <xdr:nvCxnSpPr>
        <xdr:cNvPr id="126" name="直線コネクタ 125"/>
        <xdr:cNvCxnSpPr/>
      </xdr:nvCxnSpPr>
      <xdr:spPr>
        <a:xfrm>
          <a:off x="16421100" y="230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145288</xdr:rowOff>
    </xdr:from>
    <xdr:to>
      <xdr:col>24</xdr:col>
      <xdr:colOff>31750</xdr:colOff>
      <xdr:row>15</xdr:row>
      <xdr:rowOff>19558</xdr:rowOff>
    </xdr:to>
    <xdr:cxnSp macro="">
      <xdr:nvCxnSpPr>
        <xdr:cNvPr id="127" name="直線コネクタ 126"/>
        <xdr:cNvCxnSpPr/>
      </xdr:nvCxnSpPr>
      <xdr:spPr>
        <a:xfrm>
          <a:off x="15671800" y="25455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9415</xdr:rowOff>
    </xdr:from>
    <xdr:ext cx="762000" cy="259045"/>
    <xdr:sp macro="" textlink="">
      <xdr:nvSpPr>
        <xdr:cNvPr id="128" name="物件費平均値テキスト"/>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37338</xdr:rowOff>
    </xdr:from>
    <xdr:to>
      <xdr:col>24</xdr:col>
      <xdr:colOff>82550</xdr:colOff>
      <xdr:row>15</xdr:row>
      <xdr:rowOff>138938</xdr:rowOff>
    </xdr:to>
    <xdr:sp macro="" textlink="">
      <xdr:nvSpPr>
        <xdr:cNvPr id="129" name="フローチャート : 判断 128"/>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131572</xdr:rowOff>
    </xdr:from>
    <xdr:to>
      <xdr:col>22</xdr:col>
      <xdr:colOff>565150</xdr:colOff>
      <xdr:row>14</xdr:row>
      <xdr:rowOff>145288</xdr:rowOff>
    </xdr:to>
    <xdr:cxnSp macro="">
      <xdr:nvCxnSpPr>
        <xdr:cNvPr id="130" name="直線コネクタ 129"/>
        <xdr:cNvCxnSpPr/>
      </xdr:nvCxnSpPr>
      <xdr:spPr>
        <a:xfrm>
          <a:off x="14782800" y="25318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126492</xdr:rowOff>
    </xdr:from>
    <xdr:to>
      <xdr:col>22</xdr:col>
      <xdr:colOff>615950</xdr:colOff>
      <xdr:row>15</xdr:row>
      <xdr:rowOff>56642</xdr:rowOff>
    </xdr:to>
    <xdr:sp macro="" textlink="">
      <xdr:nvSpPr>
        <xdr:cNvPr id="131" name="フローチャート : 判断 130"/>
        <xdr:cNvSpPr/>
      </xdr:nvSpPr>
      <xdr:spPr>
        <a:xfrm>
          <a:off x="15621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41419</xdr:rowOff>
    </xdr:from>
    <xdr:ext cx="736600" cy="259045"/>
    <xdr:sp macro="" textlink="">
      <xdr:nvSpPr>
        <xdr:cNvPr id="132" name="テキスト ボックス 131"/>
        <xdr:cNvSpPr txBox="1"/>
      </xdr:nvSpPr>
      <xdr:spPr>
        <a:xfrm>
          <a:off x="15290800" y="261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131572</xdr:rowOff>
    </xdr:from>
    <xdr:to>
      <xdr:col>21</xdr:col>
      <xdr:colOff>361950</xdr:colOff>
      <xdr:row>14</xdr:row>
      <xdr:rowOff>140716</xdr:rowOff>
    </xdr:to>
    <xdr:cxnSp macro="">
      <xdr:nvCxnSpPr>
        <xdr:cNvPr id="133" name="直線コネクタ 132"/>
        <xdr:cNvCxnSpPr/>
      </xdr:nvCxnSpPr>
      <xdr:spPr>
        <a:xfrm flipV="1">
          <a:off x="13893800" y="25318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131064</xdr:rowOff>
    </xdr:from>
    <xdr:to>
      <xdr:col>21</xdr:col>
      <xdr:colOff>412750</xdr:colOff>
      <xdr:row>15</xdr:row>
      <xdr:rowOff>61214</xdr:rowOff>
    </xdr:to>
    <xdr:sp macro="" textlink="">
      <xdr:nvSpPr>
        <xdr:cNvPr id="134" name="フローチャート : 判断 133"/>
        <xdr:cNvSpPr/>
      </xdr:nvSpPr>
      <xdr:spPr>
        <a:xfrm>
          <a:off x="14732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45991</xdr:rowOff>
    </xdr:from>
    <xdr:ext cx="762000" cy="259045"/>
    <xdr:sp macro="" textlink="">
      <xdr:nvSpPr>
        <xdr:cNvPr id="135" name="テキスト ボックス 134"/>
        <xdr:cNvSpPr txBox="1"/>
      </xdr:nvSpPr>
      <xdr:spPr>
        <a:xfrm>
          <a:off x="14401800" y="26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117856</xdr:rowOff>
    </xdr:from>
    <xdr:to>
      <xdr:col>20</xdr:col>
      <xdr:colOff>158750</xdr:colOff>
      <xdr:row>14</xdr:row>
      <xdr:rowOff>140716</xdr:rowOff>
    </xdr:to>
    <xdr:cxnSp macro="">
      <xdr:nvCxnSpPr>
        <xdr:cNvPr id="136" name="直線コネクタ 135"/>
        <xdr:cNvCxnSpPr/>
      </xdr:nvCxnSpPr>
      <xdr:spPr>
        <a:xfrm>
          <a:off x="13004800" y="25181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112776</xdr:rowOff>
    </xdr:from>
    <xdr:to>
      <xdr:col>20</xdr:col>
      <xdr:colOff>209550</xdr:colOff>
      <xdr:row>15</xdr:row>
      <xdr:rowOff>42926</xdr:rowOff>
    </xdr:to>
    <xdr:sp macro="" textlink="">
      <xdr:nvSpPr>
        <xdr:cNvPr id="137" name="フローチャート : 判断 136"/>
        <xdr:cNvSpPr/>
      </xdr:nvSpPr>
      <xdr:spPr>
        <a:xfrm>
          <a:off x="13843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27703</xdr:rowOff>
    </xdr:from>
    <xdr:ext cx="762000" cy="259045"/>
    <xdr:sp macro="" textlink="">
      <xdr:nvSpPr>
        <xdr:cNvPr id="138" name="テキスト ボックス 137"/>
        <xdr:cNvSpPr txBox="1"/>
      </xdr:nvSpPr>
      <xdr:spPr>
        <a:xfrm>
          <a:off x="13512800" y="25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89916</xdr:rowOff>
    </xdr:from>
    <xdr:to>
      <xdr:col>19</xdr:col>
      <xdr:colOff>6350</xdr:colOff>
      <xdr:row>15</xdr:row>
      <xdr:rowOff>20066</xdr:rowOff>
    </xdr:to>
    <xdr:sp macro="" textlink="">
      <xdr:nvSpPr>
        <xdr:cNvPr id="139" name="フローチャート : 判断 138"/>
        <xdr:cNvSpPr/>
      </xdr:nvSpPr>
      <xdr:spPr>
        <a:xfrm>
          <a:off x="12954000" y="249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4843</xdr:rowOff>
    </xdr:from>
    <xdr:ext cx="762000" cy="259045"/>
    <xdr:sp macro="" textlink="">
      <xdr:nvSpPr>
        <xdr:cNvPr id="140" name="テキスト ボックス 139"/>
        <xdr:cNvSpPr txBox="1"/>
      </xdr:nvSpPr>
      <xdr:spPr>
        <a:xfrm>
          <a:off x="12623800" y="257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140208</xdr:rowOff>
    </xdr:from>
    <xdr:to>
      <xdr:col>24</xdr:col>
      <xdr:colOff>82550</xdr:colOff>
      <xdr:row>15</xdr:row>
      <xdr:rowOff>70358</xdr:rowOff>
    </xdr:to>
    <xdr:sp macro="" textlink="">
      <xdr:nvSpPr>
        <xdr:cNvPr id="146" name="円/楕円 145"/>
        <xdr:cNvSpPr/>
      </xdr:nvSpPr>
      <xdr:spPr>
        <a:xfrm>
          <a:off x="164592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156735</xdr:rowOff>
    </xdr:from>
    <xdr:ext cx="762000" cy="259045"/>
    <xdr:sp macro="" textlink="">
      <xdr:nvSpPr>
        <xdr:cNvPr id="147" name="物件費該当値テキスト"/>
        <xdr:cNvSpPr txBox="1"/>
      </xdr:nvSpPr>
      <xdr:spPr>
        <a:xfrm>
          <a:off x="16598900" y="238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94488</xdr:rowOff>
    </xdr:from>
    <xdr:to>
      <xdr:col>22</xdr:col>
      <xdr:colOff>615950</xdr:colOff>
      <xdr:row>15</xdr:row>
      <xdr:rowOff>24638</xdr:rowOff>
    </xdr:to>
    <xdr:sp macro="" textlink="">
      <xdr:nvSpPr>
        <xdr:cNvPr id="148" name="円/楕円 147"/>
        <xdr:cNvSpPr/>
      </xdr:nvSpPr>
      <xdr:spPr>
        <a:xfrm>
          <a:off x="15621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34815</xdr:rowOff>
    </xdr:from>
    <xdr:ext cx="736600" cy="259045"/>
    <xdr:sp macro="" textlink="">
      <xdr:nvSpPr>
        <xdr:cNvPr id="149" name="テキスト ボックス 148"/>
        <xdr:cNvSpPr txBox="1"/>
      </xdr:nvSpPr>
      <xdr:spPr>
        <a:xfrm>
          <a:off x="15290800" y="226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80772</xdr:rowOff>
    </xdr:from>
    <xdr:to>
      <xdr:col>21</xdr:col>
      <xdr:colOff>412750</xdr:colOff>
      <xdr:row>15</xdr:row>
      <xdr:rowOff>10922</xdr:rowOff>
    </xdr:to>
    <xdr:sp macro="" textlink="">
      <xdr:nvSpPr>
        <xdr:cNvPr id="150" name="円/楕円 149"/>
        <xdr:cNvSpPr/>
      </xdr:nvSpPr>
      <xdr:spPr>
        <a:xfrm>
          <a:off x="14732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21099</xdr:rowOff>
    </xdr:from>
    <xdr:ext cx="762000" cy="259045"/>
    <xdr:sp macro="" textlink="">
      <xdr:nvSpPr>
        <xdr:cNvPr id="151" name="テキスト ボックス 150"/>
        <xdr:cNvSpPr txBox="1"/>
      </xdr:nvSpPr>
      <xdr:spPr>
        <a:xfrm>
          <a:off x="14401800" y="224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89916</xdr:rowOff>
    </xdr:from>
    <xdr:to>
      <xdr:col>20</xdr:col>
      <xdr:colOff>209550</xdr:colOff>
      <xdr:row>15</xdr:row>
      <xdr:rowOff>20066</xdr:rowOff>
    </xdr:to>
    <xdr:sp macro="" textlink="">
      <xdr:nvSpPr>
        <xdr:cNvPr id="152" name="円/楕円 151"/>
        <xdr:cNvSpPr/>
      </xdr:nvSpPr>
      <xdr:spPr>
        <a:xfrm>
          <a:off x="13843000" y="249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30243</xdr:rowOff>
    </xdr:from>
    <xdr:ext cx="762000" cy="259045"/>
    <xdr:sp macro="" textlink="">
      <xdr:nvSpPr>
        <xdr:cNvPr id="153" name="テキスト ボックス 152"/>
        <xdr:cNvSpPr txBox="1"/>
      </xdr:nvSpPr>
      <xdr:spPr>
        <a:xfrm>
          <a:off x="13512800" y="225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67056</xdr:rowOff>
    </xdr:from>
    <xdr:to>
      <xdr:col>19</xdr:col>
      <xdr:colOff>6350</xdr:colOff>
      <xdr:row>14</xdr:row>
      <xdr:rowOff>168656</xdr:rowOff>
    </xdr:to>
    <xdr:sp macro="" textlink="">
      <xdr:nvSpPr>
        <xdr:cNvPr id="154" name="円/楕円 153"/>
        <xdr:cNvSpPr/>
      </xdr:nvSpPr>
      <xdr:spPr>
        <a:xfrm>
          <a:off x="12954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7383</xdr:rowOff>
    </xdr:from>
    <xdr:ext cx="762000" cy="259045"/>
    <xdr:sp macro="" textlink="">
      <xdr:nvSpPr>
        <xdr:cNvPr id="155" name="テキスト ボックス 154"/>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　高齢化の進展・医療の高度化などに伴う生活保護費の増加や</a:t>
          </a:r>
          <a:r>
            <a:rPr kumimoji="1" lang="ja-JP" altLang="ja-JP" sz="1200">
              <a:solidFill>
                <a:schemeClr val="dk1"/>
              </a:solidFill>
              <a:effectLst/>
              <a:latin typeface="+mn-lt"/>
              <a:ea typeface="+mn-ea"/>
              <a:cs typeface="+mn-cs"/>
            </a:rPr>
            <a:t>定員拡大</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処遇改善加算率</a:t>
          </a:r>
          <a:r>
            <a:rPr kumimoji="1" lang="ja-JP" altLang="en-US" sz="1200">
              <a:solidFill>
                <a:schemeClr val="dk1"/>
              </a:solidFill>
              <a:effectLst/>
              <a:latin typeface="+mn-lt"/>
              <a:ea typeface="+mn-ea"/>
              <a:cs typeface="+mn-cs"/>
            </a:rPr>
            <a:t>改定</a:t>
          </a:r>
          <a:r>
            <a:rPr kumimoji="1" lang="ja-JP" altLang="ja-JP" sz="1200">
              <a:solidFill>
                <a:schemeClr val="dk1"/>
              </a:solidFill>
              <a:effectLst/>
              <a:latin typeface="+mn-lt"/>
              <a:ea typeface="+mn-ea"/>
              <a:cs typeface="+mn-cs"/>
            </a:rPr>
            <a:t>による民間保育施設への給付費の増加</a:t>
          </a:r>
          <a:r>
            <a:rPr kumimoji="1" lang="ja-JP" altLang="en-US" sz="1200">
              <a:solidFill>
                <a:schemeClr val="dk1"/>
              </a:solidFill>
              <a:effectLst/>
              <a:latin typeface="+mn-lt"/>
              <a:ea typeface="+mn-ea"/>
              <a:cs typeface="+mn-cs"/>
            </a:rPr>
            <a:t>などにより扶助費は継続して増加しているが、経常一般財源の増加から、経常収支比率は前年度と比べ</a:t>
          </a:r>
          <a:r>
            <a:rPr kumimoji="1" lang="en-US" altLang="ja-JP" sz="1200">
              <a:solidFill>
                <a:schemeClr val="dk1"/>
              </a:solidFill>
              <a:effectLst/>
              <a:latin typeface="+mn-lt"/>
              <a:ea typeface="+mn-ea"/>
              <a:cs typeface="+mn-cs"/>
            </a:rPr>
            <a:t>0.2</a:t>
          </a:r>
          <a:r>
            <a:rPr kumimoji="1" lang="ja-JP" altLang="en-US" sz="1200">
              <a:solidFill>
                <a:schemeClr val="dk1"/>
              </a:solidFill>
              <a:effectLst/>
              <a:latin typeface="+mn-lt"/>
              <a:ea typeface="+mn-ea"/>
              <a:cs typeface="+mn-cs"/>
            </a:rPr>
            <a:t>％減少となった。</a:t>
          </a:r>
          <a:endParaRPr kumimoji="1" lang="en-US" altLang="ja-JP"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扶助費自体は増加しており、今後も少子高齢化の進展等から将来にわたり増加することが予想されるため、受益者負担の見直しや医療扶助適正実施のための先行投資に取組、中長期的視点に立った扶助費の抑制及び一般財源負担の軽減に努めていく。</a:t>
          </a:r>
          <a:endParaRPr kumimoji="1" lang="en-US" altLang="ja-JP" sz="1200">
            <a:solidFill>
              <a:schemeClr val="dk1"/>
            </a:solidFill>
            <a:effectLst/>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4535</xdr:rowOff>
    </xdr:to>
    <xdr:cxnSp macro="">
      <xdr:nvCxnSpPr>
        <xdr:cNvPr id="185" name="直線コネクタ 184"/>
        <xdr:cNvCxnSpPr/>
      </xdr:nvCxnSpPr>
      <xdr:spPr>
        <a:xfrm flipV="1">
          <a:off x="4826000" y="9238343"/>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4535</xdr:rowOff>
    </xdr:from>
    <xdr:to>
      <xdr:col>7</xdr:col>
      <xdr:colOff>104775</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127000</xdr:rowOff>
    </xdr:from>
    <xdr:to>
      <xdr:col>7</xdr:col>
      <xdr:colOff>15875</xdr:colOff>
      <xdr:row>58</xdr:row>
      <xdr:rowOff>159657</xdr:rowOff>
    </xdr:to>
    <xdr:cxnSp macro="">
      <xdr:nvCxnSpPr>
        <xdr:cNvPr id="190" name="直線コネクタ 189"/>
        <xdr:cNvCxnSpPr/>
      </xdr:nvCxnSpPr>
      <xdr:spPr>
        <a:xfrm flipV="1">
          <a:off x="3987800" y="10071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166205</xdr:rowOff>
    </xdr:from>
    <xdr:ext cx="762000" cy="259045"/>
    <xdr:sp macro="" textlink="">
      <xdr:nvSpPr>
        <xdr:cNvPr id="191"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149678</xdr:rowOff>
    </xdr:from>
    <xdr:to>
      <xdr:col>7</xdr:col>
      <xdr:colOff>66675</xdr:colOff>
      <xdr:row>58</xdr:row>
      <xdr:rowOff>79828</xdr:rowOff>
    </xdr:to>
    <xdr:sp macro="" textlink="">
      <xdr:nvSpPr>
        <xdr:cNvPr id="192" name="フローチャート :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151493</xdr:rowOff>
    </xdr:from>
    <xdr:to>
      <xdr:col>5</xdr:col>
      <xdr:colOff>549275</xdr:colOff>
      <xdr:row>58</xdr:row>
      <xdr:rowOff>159657</xdr:rowOff>
    </xdr:to>
    <xdr:cxnSp macro="">
      <xdr:nvCxnSpPr>
        <xdr:cNvPr id="193" name="直線コネクタ 192"/>
        <xdr:cNvCxnSpPr/>
      </xdr:nvCxnSpPr>
      <xdr:spPr>
        <a:xfrm>
          <a:off x="3098800" y="99241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35378</xdr:rowOff>
    </xdr:from>
    <xdr:to>
      <xdr:col>5</xdr:col>
      <xdr:colOff>600075</xdr:colOff>
      <xdr:row>57</xdr:row>
      <xdr:rowOff>136978</xdr:rowOff>
    </xdr:to>
    <xdr:sp macro="" textlink="">
      <xdr:nvSpPr>
        <xdr:cNvPr id="194" name="フローチャート : 判断 193"/>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147155</xdr:rowOff>
    </xdr:from>
    <xdr:ext cx="736600" cy="259045"/>
    <xdr:sp macro="" textlink="">
      <xdr:nvSpPr>
        <xdr:cNvPr id="195" name="テキスト ボックス 194"/>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151493</xdr:rowOff>
    </xdr:from>
    <xdr:to>
      <xdr:col>4</xdr:col>
      <xdr:colOff>346075</xdr:colOff>
      <xdr:row>58</xdr:row>
      <xdr:rowOff>29028</xdr:rowOff>
    </xdr:to>
    <xdr:cxnSp macro="">
      <xdr:nvCxnSpPr>
        <xdr:cNvPr id="196" name="直線コネクタ 195"/>
        <xdr:cNvCxnSpPr/>
      </xdr:nvCxnSpPr>
      <xdr:spPr>
        <a:xfrm flipV="1">
          <a:off x="2209800" y="9924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125185</xdr:rowOff>
    </xdr:from>
    <xdr:to>
      <xdr:col>4</xdr:col>
      <xdr:colOff>396875</xdr:colOff>
      <xdr:row>57</xdr:row>
      <xdr:rowOff>55335</xdr:rowOff>
    </xdr:to>
    <xdr:sp macro="" textlink="">
      <xdr:nvSpPr>
        <xdr:cNvPr id="197" name="フローチャート : 判断 196"/>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65512</xdr:rowOff>
    </xdr:from>
    <xdr:ext cx="762000" cy="259045"/>
    <xdr:sp macro="" textlink="">
      <xdr:nvSpPr>
        <xdr:cNvPr id="198" name="テキスト ボックス 197"/>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135165</xdr:rowOff>
    </xdr:from>
    <xdr:to>
      <xdr:col>3</xdr:col>
      <xdr:colOff>142875</xdr:colOff>
      <xdr:row>58</xdr:row>
      <xdr:rowOff>29028</xdr:rowOff>
    </xdr:to>
    <xdr:cxnSp macro="">
      <xdr:nvCxnSpPr>
        <xdr:cNvPr id="199" name="直線コネクタ 198"/>
        <xdr:cNvCxnSpPr/>
      </xdr:nvCxnSpPr>
      <xdr:spPr>
        <a:xfrm>
          <a:off x="1320800" y="9907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200" name="フローチャート :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138992</xdr:rowOff>
    </xdr:from>
    <xdr:ext cx="762000" cy="259045"/>
    <xdr:sp macro="" textlink="">
      <xdr:nvSpPr>
        <xdr:cNvPr id="201" name="テキスト ボックス 200"/>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02" name="フローチャート : 判断 201"/>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138992</xdr:rowOff>
    </xdr:from>
    <xdr:ext cx="762000" cy="259045"/>
    <xdr:sp macro="" textlink="">
      <xdr:nvSpPr>
        <xdr:cNvPr id="203" name="テキスト ボックス 202"/>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76200</xdr:rowOff>
    </xdr:from>
    <xdr:to>
      <xdr:col>7</xdr:col>
      <xdr:colOff>66675</xdr:colOff>
      <xdr:row>59</xdr:row>
      <xdr:rowOff>6350</xdr:rowOff>
    </xdr:to>
    <xdr:sp macro="" textlink="">
      <xdr:nvSpPr>
        <xdr:cNvPr id="209" name="円/楕円 208"/>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48277</xdr:rowOff>
    </xdr:from>
    <xdr:ext cx="762000" cy="259045"/>
    <xdr:sp macro="" textlink="">
      <xdr:nvSpPr>
        <xdr:cNvPr id="210"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108857</xdr:rowOff>
    </xdr:from>
    <xdr:to>
      <xdr:col>5</xdr:col>
      <xdr:colOff>600075</xdr:colOff>
      <xdr:row>59</xdr:row>
      <xdr:rowOff>39007</xdr:rowOff>
    </xdr:to>
    <xdr:sp macro="" textlink="">
      <xdr:nvSpPr>
        <xdr:cNvPr id="211" name="円/楕円 210"/>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23784</xdr:rowOff>
    </xdr:from>
    <xdr:ext cx="736600" cy="259045"/>
    <xdr:sp macro="" textlink="">
      <xdr:nvSpPr>
        <xdr:cNvPr id="212" name="テキスト ボックス 211"/>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100693</xdr:rowOff>
    </xdr:from>
    <xdr:to>
      <xdr:col>4</xdr:col>
      <xdr:colOff>396875</xdr:colOff>
      <xdr:row>58</xdr:row>
      <xdr:rowOff>30843</xdr:rowOff>
    </xdr:to>
    <xdr:sp macro="" textlink="">
      <xdr:nvSpPr>
        <xdr:cNvPr id="213" name="円/楕円 212"/>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15620</xdr:rowOff>
    </xdr:from>
    <xdr:ext cx="762000" cy="259045"/>
    <xdr:sp macro="" textlink="">
      <xdr:nvSpPr>
        <xdr:cNvPr id="214" name="テキスト ボックス 213"/>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149678</xdr:rowOff>
    </xdr:from>
    <xdr:to>
      <xdr:col>3</xdr:col>
      <xdr:colOff>193675</xdr:colOff>
      <xdr:row>58</xdr:row>
      <xdr:rowOff>79828</xdr:rowOff>
    </xdr:to>
    <xdr:sp macro="" textlink="">
      <xdr:nvSpPr>
        <xdr:cNvPr id="215" name="円/楕円 214"/>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64605</xdr:rowOff>
    </xdr:from>
    <xdr:ext cx="762000" cy="259045"/>
    <xdr:sp macro="" textlink="">
      <xdr:nvSpPr>
        <xdr:cNvPr id="216" name="テキスト ボックス 215"/>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84365</xdr:rowOff>
    </xdr:from>
    <xdr:to>
      <xdr:col>1</xdr:col>
      <xdr:colOff>676275</xdr:colOff>
      <xdr:row>58</xdr:row>
      <xdr:rowOff>14515</xdr:rowOff>
    </xdr:to>
    <xdr:sp macro="" textlink="">
      <xdr:nvSpPr>
        <xdr:cNvPr id="217" name="円/楕円 216"/>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170742</xdr:rowOff>
    </xdr:from>
    <xdr:ext cx="762000" cy="259045"/>
    <xdr:sp macro="" textlink="">
      <xdr:nvSpPr>
        <xdr:cNvPr id="218" name="テキスト ボックス 217"/>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その他に係る経常収支比率においては、高齢対象人口の増加に伴い介護保険特別会計及び後期高齢者医療特別会計への繰出金が増加したことで、全体としては前年度比で</a:t>
          </a:r>
          <a:r>
            <a:rPr kumimoji="1" lang="en-US" altLang="ja-JP" sz="1300">
              <a:latin typeface="ＭＳ Ｐゴシック"/>
            </a:rPr>
            <a:t>0.7</a:t>
          </a:r>
          <a:r>
            <a:rPr kumimoji="1" lang="ja-JP" altLang="en-US" sz="1300">
              <a:latin typeface="ＭＳ Ｐゴシック"/>
            </a:rPr>
            <a:t>％増加した。</a:t>
          </a:r>
          <a:endParaRPr kumimoji="1" lang="en-US" altLang="ja-JP" sz="1300">
            <a:latin typeface="ＭＳ Ｐゴシック"/>
          </a:endParaRPr>
        </a:p>
        <a:p>
          <a:r>
            <a:rPr kumimoji="1" lang="ja-JP" altLang="en-US" sz="1300">
              <a:latin typeface="ＭＳ Ｐゴシック"/>
            </a:rPr>
            <a:t>　上記繰出金については、</a:t>
          </a:r>
          <a:r>
            <a:rPr kumimoji="1" lang="ja-JP" altLang="ja-JP" sz="1300">
              <a:solidFill>
                <a:schemeClr val="dk1"/>
              </a:solidFill>
              <a:effectLst/>
              <a:latin typeface="+mn-lt"/>
              <a:ea typeface="+mn-ea"/>
              <a:cs typeface="+mn-cs"/>
            </a:rPr>
            <a:t>高齢化の進展・医療の高度化</a:t>
          </a:r>
          <a:r>
            <a:rPr kumimoji="1" lang="ja-JP" altLang="en-US" sz="1300">
              <a:solidFill>
                <a:schemeClr val="dk1"/>
              </a:solidFill>
              <a:effectLst/>
              <a:latin typeface="+mn-lt"/>
              <a:ea typeface="+mn-ea"/>
              <a:cs typeface="+mn-cs"/>
            </a:rPr>
            <a:t>に伴い、継続的に増加している。介護予防など高齢者の健康施策の推進や医療費の適正化にむけた先行投資などにより繰出金の抑制に努めていく。</a:t>
          </a:r>
          <a:endParaRPr kumimoji="1" lang="en-US" altLang="ja-JP" sz="1300">
            <a:solidFill>
              <a:schemeClr val="dk1"/>
            </a:solidFill>
            <a:effectLst/>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61</xdr:row>
      <xdr:rowOff>6350</xdr:rowOff>
    </xdr:to>
    <xdr:cxnSp macro="">
      <xdr:nvCxnSpPr>
        <xdr:cNvPr id="246" name="直線コネクタ 245"/>
        <xdr:cNvCxnSpPr/>
      </xdr:nvCxnSpPr>
      <xdr:spPr>
        <a:xfrm flipV="1">
          <a:off x="16510000" y="8966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149877</xdr:rowOff>
    </xdr:from>
    <xdr:ext cx="762000" cy="259045"/>
    <xdr:sp macro="" textlink="">
      <xdr:nvSpPr>
        <xdr:cNvPr id="247"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61</xdr:row>
      <xdr:rowOff>6350</xdr:rowOff>
    </xdr:from>
    <xdr:to>
      <xdr:col>24</xdr:col>
      <xdr:colOff>120650</xdr:colOff>
      <xdr:row>61</xdr:row>
      <xdr:rowOff>6350</xdr:rowOff>
    </xdr:to>
    <xdr:cxnSp macro="">
      <xdr:nvCxnSpPr>
        <xdr:cNvPr id="248" name="直線コネクタ 247"/>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49"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0" name="直線コネクタ 249"/>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31750</xdr:rowOff>
    </xdr:from>
    <xdr:to>
      <xdr:col>24</xdr:col>
      <xdr:colOff>31750</xdr:colOff>
      <xdr:row>57</xdr:row>
      <xdr:rowOff>120650</xdr:rowOff>
    </xdr:to>
    <xdr:cxnSp macro="">
      <xdr:nvCxnSpPr>
        <xdr:cNvPr id="251" name="直線コネクタ 250"/>
        <xdr:cNvCxnSpPr/>
      </xdr:nvCxnSpPr>
      <xdr:spPr>
        <a:xfrm>
          <a:off x="15671800" y="9804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3827</xdr:rowOff>
    </xdr:from>
    <xdr:ext cx="762000" cy="259045"/>
    <xdr:sp macro="" textlink="">
      <xdr:nvSpPr>
        <xdr:cNvPr id="252" name="その他平均値テキスト"/>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3" name="フローチャート :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101600</xdr:rowOff>
    </xdr:from>
    <xdr:to>
      <xdr:col>22</xdr:col>
      <xdr:colOff>565150</xdr:colOff>
      <xdr:row>57</xdr:row>
      <xdr:rowOff>31750</xdr:rowOff>
    </xdr:to>
    <xdr:cxnSp macro="">
      <xdr:nvCxnSpPr>
        <xdr:cNvPr id="254" name="直線コネクタ 253"/>
        <xdr:cNvCxnSpPr/>
      </xdr:nvCxnSpPr>
      <xdr:spPr>
        <a:xfrm>
          <a:off x="14782800" y="9702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146050</xdr:rowOff>
    </xdr:from>
    <xdr:to>
      <xdr:col>22</xdr:col>
      <xdr:colOff>615950</xdr:colOff>
      <xdr:row>56</xdr:row>
      <xdr:rowOff>76200</xdr:rowOff>
    </xdr:to>
    <xdr:sp macro="" textlink="">
      <xdr:nvSpPr>
        <xdr:cNvPr id="255" name="フローチャート : 判断 254"/>
        <xdr:cNvSpPr/>
      </xdr:nvSpPr>
      <xdr:spPr>
        <a:xfrm>
          <a:off x="15621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86377</xdr:rowOff>
    </xdr:from>
    <xdr:ext cx="736600" cy="259045"/>
    <xdr:sp macro="" textlink="">
      <xdr:nvSpPr>
        <xdr:cNvPr id="256" name="テキスト ボックス 255"/>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101600</xdr:rowOff>
    </xdr:from>
    <xdr:to>
      <xdr:col>21</xdr:col>
      <xdr:colOff>361950</xdr:colOff>
      <xdr:row>56</xdr:row>
      <xdr:rowOff>127000</xdr:rowOff>
    </xdr:to>
    <xdr:cxnSp macro="">
      <xdr:nvCxnSpPr>
        <xdr:cNvPr id="257" name="直線コネクタ 256"/>
        <xdr:cNvCxnSpPr/>
      </xdr:nvCxnSpPr>
      <xdr:spPr>
        <a:xfrm flipV="1">
          <a:off x="13893800" y="9702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58" name="フローチャート :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99077</xdr:rowOff>
    </xdr:from>
    <xdr:ext cx="762000" cy="259045"/>
    <xdr:sp macro="" textlink="">
      <xdr:nvSpPr>
        <xdr:cNvPr id="259" name="テキスト ボックス 258"/>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101600</xdr:rowOff>
    </xdr:from>
    <xdr:to>
      <xdr:col>20</xdr:col>
      <xdr:colOff>158750</xdr:colOff>
      <xdr:row>56</xdr:row>
      <xdr:rowOff>127000</xdr:rowOff>
    </xdr:to>
    <xdr:cxnSp macro="">
      <xdr:nvCxnSpPr>
        <xdr:cNvPr id="260" name="直線コネクタ 259"/>
        <xdr:cNvCxnSpPr/>
      </xdr:nvCxnSpPr>
      <xdr:spPr>
        <a:xfrm>
          <a:off x="13004800" y="9702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95250</xdr:rowOff>
    </xdr:from>
    <xdr:to>
      <xdr:col>20</xdr:col>
      <xdr:colOff>209550</xdr:colOff>
      <xdr:row>56</xdr:row>
      <xdr:rowOff>25400</xdr:rowOff>
    </xdr:to>
    <xdr:sp macro="" textlink="">
      <xdr:nvSpPr>
        <xdr:cNvPr id="261" name="フローチャート : 判断 260"/>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35577</xdr:rowOff>
    </xdr:from>
    <xdr:ext cx="762000" cy="259045"/>
    <xdr:sp macro="" textlink="">
      <xdr:nvSpPr>
        <xdr:cNvPr id="262" name="テキスト ボックス 261"/>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69850</xdr:rowOff>
    </xdr:from>
    <xdr:to>
      <xdr:col>19</xdr:col>
      <xdr:colOff>6350</xdr:colOff>
      <xdr:row>56</xdr:row>
      <xdr:rowOff>0</xdr:rowOff>
    </xdr:to>
    <xdr:sp macro="" textlink="">
      <xdr:nvSpPr>
        <xdr:cNvPr id="263" name="フローチャート : 判断 262"/>
        <xdr:cNvSpPr/>
      </xdr:nvSpPr>
      <xdr:spPr>
        <a:xfrm>
          <a:off x="12954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10177</xdr:rowOff>
    </xdr:from>
    <xdr:ext cx="762000" cy="259045"/>
    <xdr:sp macro="" textlink="">
      <xdr:nvSpPr>
        <xdr:cNvPr id="264" name="テキスト ボックス 263"/>
        <xdr:cNvSpPr txBox="1"/>
      </xdr:nvSpPr>
      <xdr:spPr>
        <a:xfrm>
          <a:off x="12623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69850</xdr:rowOff>
    </xdr:from>
    <xdr:to>
      <xdr:col>24</xdr:col>
      <xdr:colOff>82550</xdr:colOff>
      <xdr:row>58</xdr:row>
      <xdr:rowOff>0</xdr:rowOff>
    </xdr:to>
    <xdr:sp macro="" textlink="">
      <xdr:nvSpPr>
        <xdr:cNvPr id="270" name="円/楕円 269"/>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41927</xdr:rowOff>
    </xdr:from>
    <xdr:ext cx="762000" cy="259045"/>
    <xdr:sp macro="" textlink="">
      <xdr:nvSpPr>
        <xdr:cNvPr id="271" name="その他該当値テキスト"/>
        <xdr:cNvSpPr txBox="1"/>
      </xdr:nvSpPr>
      <xdr:spPr>
        <a:xfrm>
          <a:off x="16598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152400</xdr:rowOff>
    </xdr:from>
    <xdr:to>
      <xdr:col>22</xdr:col>
      <xdr:colOff>615950</xdr:colOff>
      <xdr:row>57</xdr:row>
      <xdr:rowOff>82550</xdr:rowOff>
    </xdr:to>
    <xdr:sp macro="" textlink="">
      <xdr:nvSpPr>
        <xdr:cNvPr id="272" name="円/楕円 271"/>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67327</xdr:rowOff>
    </xdr:from>
    <xdr:ext cx="736600" cy="259045"/>
    <xdr:sp macro="" textlink="">
      <xdr:nvSpPr>
        <xdr:cNvPr id="273" name="テキスト ボックス 272"/>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50800</xdr:rowOff>
    </xdr:from>
    <xdr:to>
      <xdr:col>21</xdr:col>
      <xdr:colOff>412750</xdr:colOff>
      <xdr:row>56</xdr:row>
      <xdr:rowOff>152400</xdr:rowOff>
    </xdr:to>
    <xdr:sp macro="" textlink="">
      <xdr:nvSpPr>
        <xdr:cNvPr id="274" name="円/楕円 273"/>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137177</xdr:rowOff>
    </xdr:from>
    <xdr:ext cx="762000" cy="259045"/>
    <xdr:sp macro="" textlink="">
      <xdr:nvSpPr>
        <xdr:cNvPr id="275" name="テキスト ボックス 274"/>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76200</xdr:rowOff>
    </xdr:from>
    <xdr:to>
      <xdr:col>20</xdr:col>
      <xdr:colOff>209550</xdr:colOff>
      <xdr:row>57</xdr:row>
      <xdr:rowOff>6350</xdr:rowOff>
    </xdr:to>
    <xdr:sp macro="" textlink="">
      <xdr:nvSpPr>
        <xdr:cNvPr id="276" name="円/楕円 275"/>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162577</xdr:rowOff>
    </xdr:from>
    <xdr:ext cx="762000" cy="259045"/>
    <xdr:sp macro="" textlink="">
      <xdr:nvSpPr>
        <xdr:cNvPr id="277" name="テキスト ボックス 276"/>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50800</xdr:rowOff>
    </xdr:from>
    <xdr:to>
      <xdr:col>19</xdr:col>
      <xdr:colOff>6350</xdr:colOff>
      <xdr:row>56</xdr:row>
      <xdr:rowOff>152400</xdr:rowOff>
    </xdr:to>
    <xdr:sp macro="" textlink="">
      <xdr:nvSpPr>
        <xdr:cNvPr id="278" name="円/楕円 277"/>
        <xdr:cNvSpPr/>
      </xdr:nvSpPr>
      <xdr:spPr>
        <a:xfrm>
          <a:off x="12954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137177</xdr:rowOff>
    </xdr:from>
    <xdr:ext cx="762000" cy="259045"/>
    <xdr:sp macro="" textlink="">
      <xdr:nvSpPr>
        <xdr:cNvPr id="279" name="テキスト ボックス 278"/>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ついては、市立病院事業会計補助金（総務省新公立病院改革ガイドライン推進事業補助金）の増や、認証保育所の運営に対する補助単価の引上げに伴う補助金等の増加により、経常収支比率で比較すると、前年度比で</a:t>
          </a:r>
          <a:r>
            <a:rPr kumimoji="1" lang="en-US" altLang="ja-JP" sz="1300">
              <a:latin typeface="ＭＳ Ｐゴシック"/>
            </a:rPr>
            <a:t>0.5</a:t>
          </a:r>
          <a:r>
            <a:rPr kumimoji="1" lang="ja-JP" altLang="en-US" sz="1300">
              <a:latin typeface="ＭＳ Ｐゴシック"/>
            </a:rPr>
            <a:t>％の増加となった。</a:t>
          </a:r>
          <a:endParaRPr kumimoji="1" lang="en-US" altLang="ja-JP" sz="1300">
            <a:latin typeface="ＭＳ Ｐゴシック"/>
          </a:endParaRPr>
        </a:p>
        <a:p>
          <a:r>
            <a:rPr kumimoji="1" lang="ja-JP" altLang="en-US" sz="1300">
              <a:latin typeface="ＭＳ Ｐゴシック"/>
            </a:rPr>
            <a:t>　市立病院の設置などから類似団体と比較して高い水準となっている。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139700</xdr:rowOff>
    </xdr:from>
    <xdr:to>
      <xdr:col>24</xdr:col>
      <xdr:colOff>31750</xdr:colOff>
      <xdr:row>42</xdr:row>
      <xdr:rowOff>12700</xdr:rowOff>
    </xdr:to>
    <xdr:cxnSp macro="">
      <xdr:nvCxnSpPr>
        <xdr:cNvPr id="307" name="直線コネクタ 306"/>
        <xdr:cNvCxnSpPr/>
      </xdr:nvCxnSpPr>
      <xdr:spPr>
        <a:xfrm flipV="1">
          <a:off x="16510000" y="56261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54627</xdr:rowOff>
    </xdr:from>
    <xdr:ext cx="762000" cy="259045"/>
    <xdr:sp macro="" textlink="">
      <xdr:nvSpPr>
        <xdr:cNvPr id="310"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32</xdr:row>
      <xdr:rowOff>139700</xdr:rowOff>
    </xdr:from>
    <xdr:to>
      <xdr:col>24</xdr:col>
      <xdr:colOff>120650</xdr:colOff>
      <xdr:row>32</xdr:row>
      <xdr:rowOff>139700</xdr:rowOff>
    </xdr:to>
    <xdr:cxnSp macro="">
      <xdr:nvCxnSpPr>
        <xdr:cNvPr id="311" name="直線コネクタ 310"/>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158750</xdr:rowOff>
    </xdr:from>
    <xdr:to>
      <xdr:col>24</xdr:col>
      <xdr:colOff>31750</xdr:colOff>
      <xdr:row>40</xdr:row>
      <xdr:rowOff>50800</xdr:rowOff>
    </xdr:to>
    <xdr:cxnSp macro="">
      <xdr:nvCxnSpPr>
        <xdr:cNvPr id="312" name="直線コネクタ 311"/>
        <xdr:cNvCxnSpPr/>
      </xdr:nvCxnSpPr>
      <xdr:spPr>
        <a:xfrm>
          <a:off x="15671800" y="6845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168927</xdr:rowOff>
    </xdr:from>
    <xdr:ext cx="762000" cy="259045"/>
    <xdr:sp macro="" textlink="">
      <xdr:nvSpPr>
        <xdr:cNvPr id="313" name="補助費等平均値テキスト"/>
        <xdr:cNvSpPr txBox="1"/>
      </xdr:nvSpPr>
      <xdr:spPr>
        <a:xfrm>
          <a:off x="16598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152400</xdr:rowOff>
    </xdr:from>
    <xdr:to>
      <xdr:col>24</xdr:col>
      <xdr:colOff>82550</xdr:colOff>
      <xdr:row>37</xdr:row>
      <xdr:rowOff>82550</xdr:rowOff>
    </xdr:to>
    <xdr:sp macro="" textlink="">
      <xdr:nvSpPr>
        <xdr:cNvPr id="314" name="フローチャート : 判断 313"/>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120650</xdr:rowOff>
    </xdr:from>
    <xdr:to>
      <xdr:col>22</xdr:col>
      <xdr:colOff>565150</xdr:colOff>
      <xdr:row>39</xdr:row>
      <xdr:rowOff>158750</xdr:rowOff>
    </xdr:to>
    <xdr:cxnSp macro="">
      <xdr:nvCxnSpPr>
        <xdr:cNvPr id="315" name="直線コネクタ 314"/>
        <xdr:cNvCxnSpPr/>
      </xdr:nvCxnSpPr>
      <xdr:spPr>
        <a:xfrm>
          <a:off x="14782800" y="680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69850</xdr:rowOff>
    </xdr:from>
    <xdr:to>
      <xdr:col>22</xdr:col>
      <xdr:colOff>615950</xdr:colOff>
      <xdr:row>38</xdr:row>
      <xdr:rowOff>0</xdr:rowOff>
    </xdr:to>
    <xdr:sp macro="" textlink="">
      <xdr:nvSpPr>
        <xdr:cNvPr id="316" name="フローチャート : 判断 315"/>
        <xdr:cNvSpPr/>
      </xdr:nvSpPr>
      <xdr:spPr>
        <a:xfrm>
          <a:off x="15621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10177</xdr:rowOff>
    </xdr:from>
    <xdr:ext cx="736600" cy="259045"/>
    <xdr:sp macro="" textlink="">
      <xdr:nvSpPr>
        <xdr:cNvPr id="317" name="テキスト ボックス 316"/>
        <xdr:cNvSpPr txBox="1"/>
      </xdr:nvSpPr>
      <xdr:spPr>
        <a:xfrm>
          <a:off x="15290800" y="618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120650</xdr:rowOff>
    </xdr:from>
    <xdr:to>
      <xdr:col>21</xdr:col>
      <xdr:colOff>361950</xdr:colOff>
      <xdr:row>40</xdr:row>
      <xdr:rowOff>12700</xdr:rowOff>
    </xdr:to>
    <xdr:cxnSp macro="">
      <xdr:nvCxnSpPr>
        <xdr:cNvPr id="318" name="直線コネクタ 317"/>
        <xdr:cNvCxnSpPr/>
      </xdr:nvCxnSpPr>
      <xdr:spPr>
        <a:xfrm flipV="1">
          <a:off x="13893800" y="6807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114300</xdr:rowOff>
    </xdr:from>
    <xdr:to>
      <xdr:col>21</xdr:col>
      <xdr:colOff>412750</xdr:colOff>
      <xdr:row>37</xdr:row>
      <xdr:rowOff>44450</xdr:rowOff>
    </xdr:to>
    <xdr:sp macro="" textlink="">
      <xdr:nvSpPr>
        <xdr:cNvPr id="319" name="フローチャート : 判断 318"/>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54627</xdr:rowOff>
    </xdr:from>
    <xdr:ext cx="762000" cy="259045"/>
    <xdr:sp macro="" textlink="">
      <xdr:nvSpPr>
        <xdr:cNvPr id="320" name="テキスト ボックス 319"/>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158750</xdr:rowOff>
    </xdr:from>
    <xdr:to>
      <xdr:col>20</xdr:col>
      <xdr:colOff>158750</xdr:colOff>
      <xdr:row>40</xdr:row>
      <xdr:rowOff>12700</xdr:rowOff>
    </xdr:to>
    <xdr:cxnSp macro="">
      <xdr:nvCxnSpPr>
        <xdr:cNvPr id="321" name="直線コネクタ 320"/>
        <xdr:cNvCxnSpPr/>
      </xdr:nvCxnSpPr>
      <xdr:spPr>
        <a:xfrm>
          <a:off x="13004800" y="684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23" name="テキスト ボックス 322"/>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139700</xdr:rowOff>
    </xdr:from>
    <xdr:to>
      <xdr:col>19</xdr:col>
      <xdr:colOff>6350</xdr:colOff>
      <xdr:row>37</xdr:row>
      <xdr:rowOff>69850</xdr:rowOff>
    </xdr:to>
    <xdr:sp macro="" textlink="">
      <xdr:nvSpPr>
        <xdr:cNvPr id="324" name="フローチャート : 判断 323"/>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80027</xdr:rowOff>
    </xdr:from>
    <xdr:ext cx="762000" cy="259045"/>
    <xdr:sp macro="" textlink="">
      <xdr:nvSpPr>
        <xdr:cNvPr id="325" name="テキスト ボックス 324"/>
        <xdr:cNvSpPr txBox="1"/>
      </xdr:nvSpPr>
      <xdr:spPr>
        <a:xfrm>
          <a:off x="12623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40</xdr:row>
      <xdr:rowOff>0</xdr:rowOff>
    </xdr:from>
    <xdr:to>
      <xdr:col>24</xdr:col>
      <xdr:colOff>82550</xdr:colOff>
      <xdr:row>40</xdr:row>
      <xdr:rowOff>101600</xdr:rowOff>
    </xdr:to>
    <xdr:sp macro="" textlink="">
      <xdr:nvSpPr>
        <xdr:cNvPr id="331" name="円/楕円 330"/>
        <xdr:cNvSpPr/>
      </xdr:nvSpPr>
      <xdr:spPr>
        <a:xfrm>
          <a:off x="164592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143527</xdr:rowOff>
    </xdr:from>
    <xdr:ext cx="762000" cy="259045"/>
    <xdr:sp macro="" textlink="">
      <xdr:nvSpPr>
        <xdr:cNvPr id="332" name="補助費等該当値テキスト"/>
        <xdr:cNvSpPr txBox="1"/>
      </xdr:nvSpPr>
      <xdr:spPr>
        <a:xfrm>
          <a:off x="165989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107950</xdr:rowOff>
    </xdr:from>
    <xdr:to>
      <xdr:col>22</xdr:col>
      <xdr:colOff>615950</xdr:colOff>
      <xdr:row>40</xdr:row>
      <xdr:rowOff>38100</xdr:rowOff>
    </xdr:to>
    <xdr:sp macro="" textlink="">
      <xdr:nvSpPr>
        <xdr:cNvPr id="333" name="円/楕円 332"/>
        <xdr:cNvSpPr/>
      </xdr:nvSpPr>
      <xdr:spPr>
        <a:xfrm>
          <a:off x="15621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22877</xdr:rowOff>
    </xdr:from>
    <xdr:ext cx="736600" cy="259045"/>
    <xdr:sp macro="" textlink="">
      <xdr:nvSpPr>
        <xdr:cNvPr id="334" name="テキスト ボックス 333"/>
        <xdr:cNvSpPr txBox="1"/>
      </xdr:nvSpPr>
      <xdr:spPr>
        <a:xfrm>
          <a:off x="15290800" y="688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69850</xdr:rowOff>
    </xdr:from>
    <xdr:to>
      <xdr:col>21</xdr:col>
      <xdr:colOff>412750</xdr:colOff>
      <xdr:row>40</xdr:row>
      <xdr:rowOff>0</xdr:rowOff>
    </xdr:to>
    <xdr:sp macro="" textlink="">
      <xdr:nvSpPr>
        <xdr:cNvPr id="335" name="円/楕円 334"/>
        <xdr:cNvSpPr/>
      </xdr:nvSpPr>
      <xdr:spPr>
        <a:xfrm>
          <a:off x="14732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156227</xdr:rowOff>
    </xdr:from>
    <xdr:ext cx="762000" cy="259045"/>
    <xdr:sp macro="" textlink="">
      <xdr:nvSpPr>
        <xdr:cNvPr id="336" name="テキスト ボックス 335"/>
        <xdr:cNvSpPr txBox="1"/>
      </xdr:nvSpPr>
      <xdr:spPr>
        <a:xfrm>
          <a:off x="14401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133350</xdr:rowOff>
    </xdr:from>
    <xdr:to>
      <xdr:col>20</xdr:col>
      <xdr:colOff>209550</xdr:colOff>
      <xdr:row>40</xdr:row>
      <xdr:rowOff>63500</xdr:rowOff>
    </xdr:to>
    <xdr:sp macro="" textlink="">
      <xdr:nvSpPr>
        <xdr:cNvPr id="337" name="円/楕円 336"/>
        <xdr:cNvSpPr/>
      </xdr:nvSpPr>
      <xdr:spPr>
        <a:xfrm>
          <a:off x="13843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48277</xdr:rowOff>
    </xdr:from>
    <xdr:ext cx="762000" cy="259045"/>
    <xdr:sp macro="" textlink="">
      <xdr:nvSpPr>
        <xdr:cNvPr id="338" name="テキスト ボックス 337"/>
        <xdr:cNvSpPr txBox="1"/>
      </xdr:nvSpPr>
      <xdr:spPr>
        <a:xfrm>
          <a:off x="13512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107950</xdr:rowOff>
    </xdr:from>
    <xdr:to>
      <xdr:col>19</xdr:col>
      <xdr:colOff>6350</xdr:colOff>
      <xdr:row>40</xdr:row>
      <xdr:rowOff>38100</xdr:rowOff>
    </xdr:to>
    <xdr:sp macro="" textlink="">
      <xdr:nvSpPr>
        <xdr:cNvPr id="339" name="円/楕円 338"/>
        <xdr:cNvSpPr/>
      </xdr:nvSpPr>
      <xdr:spPr>
        <a:xfrm>
          <a:off x="12954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22877</xdr:rowOff>
    </xdr:from>
    <xdr:ext cx="762000" cy="259045"/>
    <xdr:sp macro="" textlink="">
      <xdr:nvSpPr>
        <xdr:cNvPr id="340" name="テキスト ボックス 339"/>
        <xdr:cNvSpPr txBox="1"/>
      </xdr:nvSpPr>
      <xdr:spPr>
        <a:xfrm>
          <a:off x="12623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公債費自体は減少したが、特定財源を充てる事業債分の公債費が減少したことから、前年度から</a:t>
          </a:r>
          <a:r>
            <a:rPr kumimoji="1" lang="en-US" altLang="ja-JP" sz="1300">
              <a:latin typeface="ＭＳ Ｐゴシック"/>
            </a:rPr>
            <a:t>0.1</a:t>
          </a:r>
          <a:r>
            <a:rPr kumimoji="1" lang="ja-JP" altLang="en-US" sz="1300">
              <a:latin typeface="ＭＳ Ｐゴシック"/>
            </a:rPr>
            <a:t>％の増となった。</a:t>
          </a:r>
          <a:endParaRPr kumimoji="1" lang="en-US" altLang="ja-JP" sz="1300">
            <a:latin typeface="ＭＳ Ｐゴシック"/>
          </a:endParaRPr>
        </a:p>
        <a:p>
          <a:r>
            <a:rPr kumimoji="1" lang="ja-JP" altLang="en-US" sz="1300">
              <a:latin typeface="ＭＳ Ｐゴシック"/>
            </a:rPr>
            <a:t>　過年度借入の償還完了や新たな市債借入の抑制など公債費自体は継続して減少してきてはいるが、今後は公共施設の耐震化、老朽化対策等に伴い、元利償還金が増加傾向になるものと考えられるため、事業費の精査・抑制と公債費負担の平準化などに努めていく。</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130810</xdr:rowOff>
    </xdr:from>
    <xdr:to>
      <xdr:col>7</xdr:col>
      <xdr:colOff>15875</xdr:colOff>
      <xdr:row>81</xdr:row>
      <xdr:rowOff>62230</xdr:rowOff>
    </xdr:to>
    <xdr:cxnSp macro="">
      <xdr:nvCxnSpPr>
        <xdr:cNvPr id="368" name="直線コネクタ 367"/>
        <xdr:cNvCxnSpPr/>
      </xdr:nvCxnSpPr>
      <xdr:spPr>
        <a:xfrm flipV="1">
          <a:off x="4826000" y="126466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34307</xdr:rowOff>
    </xdr:from>
    <xdr:ext cx="762000" cy="259045"/>
    <xdr:sp macro="" textlink="">
      <xdr:nvSpPr>
        <xdr:cNvPr id="369"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612775</xdr:colOff>
      <xdr:row>81</xdr:row>
      <xdr:rowOff>62230</xdr:rowOff>
    </xdr:from>
    <xdr:to>
      <xdr:col>7</xdr:col>
      <xdr:colOff>104775</xdr:colOff>
      <xdr:row>81</xdr:row>
      <xdr:rowOff>62230</xdr:rowOff>
    </xdr:to>
    <xdr:cxnSp macro="">
      <xdr:nvCxnSpPr>
        <xdr:cNvPr id="370" name="直線コネクタ 369"/>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45737</xdr:rowOff>
    </xdr:from>
    <xdr:ext cx="762000" cy="259045"/>
    <xdr:sp macro="" textlink="">
      <xdr:nvSpPr>
        <xdr:cNvPr id="371"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73</xdr:row>
      <xdr:rowOff>130810</xdr:rowOff>
    </xdr:from>
    <xdr:to>
      <xdr:col>7</xdr:col>
      <xdr:colOff>104775</xdr:colOff>
      <xdr:row>73</xdr:row>
      <xdr:rowOff>130810</xdr:rowOff>
    </xdr:to>
    <xdr:cxnSp macro="">
      <xdr:nvCxnSpPr>
        <xdr:cNvPr id="372" name="直線コネクタ 371"/>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111760</xdr:rowOff>
    </xdr:from>
    <xdr:to>
      <xdr:col>7</xdr:col>
      <xdr:colOff>15875</xdr:colOff>
      <xdr:row>74</xdr:row>
      <xdr:rowOff>119380</xdr:rowOff>
    </xdr:to>
    <xdr:cxnSp macro="">
      <xdr:nvCxnSpPr>
        <xdr:cNvPr id="373" name="直線コネクタ 372"/>
        <xdr:cNvCxnSpPr/>
      </xdr:nvCxnSpPr>
      <xdr:spPr>
        <a:xfrm>
          <a:off x="3987800" y="12799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25416</xdr:rowOff>
    </xdr:from>
    <xdr:ext cx="762000" cy="259045"/>
    <xdr:sp macro="" textlink="">
      <xdr:nvSpPr>
        <xdr:cNvPr id="374"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5" name="フローチャート : 判断 374"/>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111760</xdr:rowOff>
    </xdr:from>
    <xdr:to>
      <xdr:col>5</xdr:col>
      <xdr:colOff>549275</xdr:colOff>
      <xdr:row>75</xdr:row>
      <xdr:rowOff>31750</xdr:rowOff>
    </xdr:to>
    <xdr:cxnSp macro="">
      <xdr:nvCxnSpPr>
        <xdr:cNvPr id="376" name="直線コネクタ 375"/>
        <xdr:cNvCxnSpPr/>
      </xdr:nvCxnSpPr>
      <xdr:spPr>
        <a:xfrm flipV="1">
          <a:off x="3098800" y="12799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83820</xdr:rowOff>
    </xdr:from>
    <xdr:to>
      <xdr:col>5</xdr:col>
      <xdr:colOff>600075</xdr:colOff>
      <xdr:row>77</xdr:row>
      <xdr:rowOff>13970</xdr:rowOff>
    </xdr:to>
    <xdr:sp macro="" textlink="">
      <xdr:nvSpPr>
        <xdr:cNvPr id="377" name="フローチャート : 判断 376"/>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170197</xdr:rowOff>
    </xdr:from>
    <xdr:ext cx="736600" cy="259045"/>
    <xdr:sp macro="" textlink="">
      <xdr:nvSpPr>
        <xdr:cNvPr id="378" name="テキスト ボックス 377"/>
        <xdr:cNvSpPr txBox="1"/>
      </xdr:nvSpPr>
      <xdr:spPr>
        <a:xfrm>
          <a:off x="3606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31750</xdr:rowOff>
    </xdr:from>
    <xdr:to>
      <xdr:col>4</xdr:col>
      <xdr:colOff>346075</xdr:colOff>
      <xdr:row>75</xdr:row>
      <xdr:rowOff>130810</xdr:rowOff>
    </xdr:to>
    <xdr:cxnSp macro="">
      <xdr:nvCxnSpPr>
        <xdr:cNvPr id="379" name="直線コネクタ 378"/>
        <xdr:cNvCxnSpPr/>
      </xdr:nvCxnSpPr>
      <xdr:spPr>
        <a:xfrm flipV="1">
          <a:off x="2209800" y="128905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26670</xdr:rowOff>
    </xdr:from>
    <xdr:to>
      <xdr:col>4</xdr:col>
      <xdr:colOff>396875</xdr:colOff>
      <xdr:row>77</xdr:row>
      <xdr:rowOff>128270</xdr:rowOff>
    </xdr:to>
    <xdr:sp macro="" textlink="">
      <xdr:nvSpPr>
        <xdr:cNvPr id="380" name="フローチャート : 判断 379"/>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113047</xdr:rowOff>
    </xdr:from>
    <xdr:ext cx="762000" cy="259045"/>
    <xdr:sp macro="" textlink="">
      <xdr:nvSpPr>
        <xdr:cNvPr id="381" name="テキスト ボックス 380"/>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115570</xdr:rowOff>
    </xdr:from>
    <xdr:to>
      <xdr:col>3</xdr:col>
      <xdr:colOff>142875</xdr:colOff>
      <xdr:row>75</xdr:row>
      <xdr:rowOff>130810</xdr:rowOff>
    </xdr:to>
    <xdr:cxnSp macro="">
      <xdr:nvCxnSpPr>
        <xdr:cNvPr id="382" name="直線コネクタ 381"/>
        <xdr:cNvCxnSpPr/>
      </xdr:nvCxnSpPr>
      <xdr:spPr>
        <a:xfrm>
          <a:off x="1320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49530</xdr:rowOff>
    </xdr:from>
    <xdr:to>
      <xdr:col>3</xdr:col>
      <xdr:colOff>193675</xdr:colOff>
      <xdr:row>77</xdr:row>
      <xdr:rowOff>151130</xdr:rowOff>
    </xdr:to>
    <xdr:sp macro="" textlink="">
      <xdr:nvSpPr>
        <xdr:cNvPr id="383" name="フローチャート : 判断 382"/>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135907</xdr:rowOff>
    </xdr:from>
    <xdr:ext cx="762000" cy="259045"/>
    <xdr:sp macro="" textlink="">
      <xdr:nvSpPr>
        <xdr:cNvPr id="384" name="テキスト ボックス 383"/>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85" name="フローチャート : 判断 384"/>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2557</xdr:rowOff>
    </xdr:from>
    <xdr:ext cx="762000" cy="259045"/>
    <xdr:sp macro="" textlink="">
      <xdr:nvSpPr>
        <xdr:cNvPr id="386" name="テキスト ボックス 385"/>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68580</xdr:rowOff>
    </xdr:from>
    <xdr:to>
      <xdr:col>7</xdr:col>
      <xdr:colOff>66675</xdr:colOff>
      <xdr:row>74</xdr:row>
      <xdr:rowOff>170180</xdr:rowOff>
    </xdr:to>
    <xdr:sp macro="" textlink="">
      <xdr:nvSpPr>
        <xdr:cNvPr id="392" name="円/楕円 391"/>
        <xdr:cNvSpPr/>
      </xdr:nvSpPr>
      <xdr:spPr>
        <a:xfrm>
          <a:off x="4775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85107</xdr:rowOff>
    </xdr:from>
    <xdr:ext cx="762000" cy="259045"/>
    <xdr:sp macro="" textlink="">
      <xdr:nvSpPr>
        <xdr:cNvPr id="393" name="公債費該当値テキスト"/>
        <xdr:cNvSpPr txBox="1"/>
      </xdr:nvSpPr>
      <xdr:spPr>
        <a:xfrm>
          <a:off x="49149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60960</xdr:rowOff>
    </xdr:from>
    <xdr:to>
      <xdr:col>5</xdr:col>
      <xdr:colOff>600075</xdr:colOff>
      <xdr:row>74</xdr:row>
      <xdr:rowOff>162560</xdr:rowOff>
    </xdr:to>
    <xdr:sp macro="" textlink="">
      <xdr:nvSpPr>
        <xdr:cNvPr id="394" name="円/楕円 393"/>
        <xdr:cNvSpPr/>
      </xdr:nvSpPr>
      <xdr:spPr>
        <a:xfrm>
          <a:off x="3937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1287</xdr:rowOff>
    </xdr:from>
    <xdr:ext cx="736600" cy="259045"/>
    <xdr:sp macro="" textlink="">
      <xdr:nvSpPr>
        <xdr:cNvPr id="395" name="テキスト ボックス 394"/>
        <xdr:cNvSpPr txBox="1"/>
      </xdr:nvSpPr>
      <xdr:spPr>
        <a:xfrm>
          <a:off x="3606800" y="1251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152400</xdr:rowOff>
    </xdr:from>
    <xdr:to>
      <xdr:col>4</xdr:col>
      <xdr:colOff>396875</xdr:colOff>
      <xdr:row>75</xdr:row>
      <xdr:rowOff>82550</xdr:rowOff>
    </xdr:to>
    <xdr:sp macro="" textlink="">
      <xdr:nvSpPr>
        <xdr:cNvPr id="396" name="円/楕円 395"/>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92727</xdr:rowOff>
    </xdr:from>
    <xdr:ext cx="762000" cy="259045"/>
    <xdr:sp macro="" textlink="">
      <xdr:nvSpPr>
        <xdr:cNvPr id="397" name="テキスト ボックス 396"/>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80010</xdr:rowOff>
    </xdr:from>
    <xdr:to>
      <xdr:col>3</xdr:col>
      <xdr:colOff>193675</xdr:colOff>
      <xdr:row>76</xdr:row>
      <xdr:rowOff>10161</xdr:rowOff>
    </xdr:to>
    <xdr:sp macro="" textlink="">
      <xdr:nvSpPr>
        <xdr:cNvPr id="398" name="円/楕円 397"/>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20337</xdr:rowOff>
    </xdr:from>
    <xdr:ext cx="762000" cy="259045"/>
    <xdr:sp macro="" textlink="">
      <xdr:nvSpPr>
        <xdr:cNvPr id="399" name="テキスト ボックス 398"/>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64770</xdr:rowOff>
    </xdr:from>
    <xdr:to>
      <xdr:col>1</xdr:col>
      <xdr:colOff>676275</xdr:colOff>
      <xdr:row>75</xdr:row>
      <xdr:rowOff>166370</xdr:rowOff>
    </xdr:to>
    <xdr:sp macro="" textlink="">
      <xdr:nvSpPr>
        <xdr:cNvPr id="400" name="円/楕円 399"/>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5097</xdr:rowOff>
    </xdr:from>
    <xdr:ext cx="762000" cy="259045"/>
    <xdr:sp macro="" textlink="">
      <xdr:nvSpPr>
        <xdr:cNvPr id="401" name="テキスト ボックス 400"/>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28</a:t>
          </a:r>
          <a:r>
            <a:rPr kumimoji="1" lang="ja-JP" altLang="en-US" sz="1300">
              <a:latin typeface="ＭＳ Ｐゴシック"/>
            </a:rPr>
            <a:t>年度は類似団体においても前年度比</a:t>
          </a:r>
          <a:r>
            <a:rPr kumimoji="1" lang="en-US" altLang="ja-JP" sz="1300">
              <a:latin typeface="ＭＳ Ｐゴシック"/>
            </a:rPr>
            <a:t>3.6</a:t>
          </a:r>
          <a:r>
            <a:rPr kumimoji="1" lang="ja-JP" altLang="en-US" sz="1300">
              <a:latin typeface="ＭＳ Ｐゴシック"/>
            </a:rPr>
            <a:t>％増加している中で、当市においても前年度比</a:t>
          </a:r>
          <a:r>
            <a:rPr kumimoji="1" lang="en-US" altLang="ja-JP" sz="1300">
              <a:latin typeface="ＭＳ Ｐゴシック"/>
            </a:rPr>
            <a:t>2.0</a:t>
          </a:r>
          <a:r>
            <a:rPr kumimoji="1" lang="ja-JP" altLang="en-US" sz="1300">
              <a:latin typeface="ＭＳ Ｐゴシック"/>
            </a:rPr>
            <a:t>％増加している。</a:t>
          </a:r>
          <a:endParaRPr kumimoji="1" lang="en-US" altLang="ja-JP" sz="1300">
            <a:latin typeface="ＭＳ Ｐゴシック"/>
          </a:endParaRPr>
        </a:p>
        <a:p>
          <a:pPr rtl="0"/>
          <a:r>
            <a:rPr kumimoji="1" lang="ja-JP" altLang="en-US" sz="1300">
              <a:latin typeface="ＭＳ Ｐゴシック"/>
            </a:rPr>
            <a:t>　</a:t>
          </a:r>
          <a:r>
            <a:rPr lang="ja-JP" altLang="ja-JP" sz="1300" b="0" i="0" baseline="0">
              <a:solidFill>
                <a:schemeClr val="dk1"/>
              </a:solidFill>
              <a:effectLst/>
              <a:latin typeface="+mn-lt"/>
              <a:ea typeface="+mn-ea"/>
              <a:cs typeface="+mn-cs"/>
            </a:rPr>
            <a:t>経常一般財源</a:t>
          </a:r>
          <a:r>
            <a:rPr lang="ja-JP" altLang="en-US" sz="1300" b="0" i="0" baseline="0">
              <a:solidFill>
                <a:schemeClr val="dk1"/>
              </a:solidFill>
              <a:effectLst/>
              <a:latin typeface="+mn-lt"/>
              <a:ea typeface="+mn-ea"/>
              <a:cs typeface="+mn-cs"/>
            </a:rPr>
            <a:t>の</a:t>
          </a:r>
          <a:r>
            <a:rPr lang="ja-JP" altLang="ja-JP" sz="1300" b="0" i="0" baseline="0">
              <a:solidFill>
                <a:schemeClr val="dk1"/>
              </a:solidFill>
              <a:effectLst/>
              <a:latin typeface="+mn-lt"/>
              <a:ea typeface="+mn-ea"/>
              <a:cs typeface="+mn-cs"/>
            </a:rPr>
            <a:t>分母</a:t>
          </a:r>
          <a:r>
            <a:rPr lang="ja-JP" altLang="en-US" sz="1300" b="0" i="0" baseline="0">
              <a:solidFill>
                <a:schemeClr val="dk1"/>
              </a:solidFill>
              <a:effectLst/>
              <a:latin typeface="+mn-lt"/>
              <a:ea typeface="+mn-ea"/>
              <a:cs typeface="+mn-cs"/>
            </a:rPr>
            <a:t>となる歳入</a:t>
          </a:r>
          <a:r>
            <a:rPr kumimoji="1" lang="ja-JP" altLang="ja-JP" sz="1300">
              <a:solidFill>
                <a:schemeClr val="dk1"/>
              </a:solidFill>
              <a:effectLst/>
              <a:latin typeface="+mn-lt"/>
              <a:ea typeface="+mn-ea"/>
              <a:cs typeface="+mn-cs"/>
            </a:rPr>
            <a:t>においては</a:t>
          </a:r>
          <a:r>
            <a:rPr kumimoji="1" lang="ja-JP" altLang="en-US" sz="1300">
              <a:solidFill>
                <a:schemeClr val="dk1"/>
              </a:solidFill>
              <a:effectLst/>
              <a:latin typeface="+mn-lt"/>
              <a:ea typeface="+mn-ea"/>
              <a:cs typeface="+mn-cs"/>
            </a:rPr>
            <a:t>、法人市民税が</a:t>
          </a:r>
          <a:r>
            <a:rPr lang="ja-JP" altLang="ja-JP" sz="1300" b="0" i="0" baseline="0">
              <a:solidFill>
                <a:schemeClr val="dk1"/>
              </a:solidFill>
              <a:effectLst/>
              <a:latin typeface="+mn-lt"/>
              <a:ea typeface="+mn-ea"/>
              <a:cs typeface="+mn-cs"/>
            </a:rPr>
            <a:t>約</a:t>
          </a:r>
          <a:r>
            <a:rPr lang="en-US" altLang="ja-JP" sz="1300" b="0" i="0" baseline="0">
              <a:solidFill>
                <a:schemeClr val="dk1"/>
              </a:solidFill>
              <a:effectLst/>
              <a:latin typeface="+mn-lt"/>
              <a:ea typeface="+mn-ea"/>
              <a:cs typeface="+mn-cs"/>
            </a:rPr>
            <a:t>9</a:t>
          </a:r>
          <a:r>
            <a:rPr lang="ja-JP" altLang="ja-JP" sz="1300" b="0" i="0" baseline="0">
              <a:solidFill>
                <a:schemeClr val="dk1"/>
              </a:solidFill>
              <a:effectLst/>
              <a:latin typeface="+mn-lt"/>
              <a:ea typeface="+mn-ea"/>
              <a:cs typeface="+mn-cs"/>
            </a:rPr>
            <a:t>億</a:t>
          </a:r>
          <a:r>
            <a:rPr lang="ja-JP" altLang="en-US" sz="1300" b="0" i="0" baseline="0">
              <a:solidFill>
                <a:schemeClr val="dk1"/>
              </a:solidFill>
              <a:effectLst/>
              <a:latin typeface="+mn-lt"/>
              <a:ea typeface="+mn-ea"/>
              <a:cs typeface="+mn-cs"/>
            </a:rPr>
            <a:t>円の大幅</a:t>
          </a:r>
          <a:r>
            <a:rPr lang="ja-JP" altLang="ja-JP" sz="1300" b="0" i="0" baseline="0">
              <a:solidFill>
                <a:schemeClr val="dk1"/>
              </a:solidFill>
              <a:effectLst/>
              <a:latin typeface="+mn-lt"/>
              <a:ea typeface="+mn-ea"/>
              <a:cs typeface="+mn-cs"/>
            </a:rPr>
            <a:t>減となった</a:t>
          </a:r>
          <a:r>
            <a:rPr lang="ja-JP" altLang="en-US" sz="1300" b="0" i="0" baseline="0">
              <a:solidFill>
                <a:schemeClr val="dk1"/>
              </a:solidFill>
              <a:effectLst/>
              <a:latin typeface="+mn-lt"/>
              <a:ea typeface="+mn-ea"/>
              <a:cs typeface="+mn-cs"/>
            </a:rPr>
            <a:t>ほか、</a:t>
          </a:r>
          <a:r>
            <a:rPr lang="ja-JP" altLang="ja-JP" sz="1300" b="0" i="0" baseline="0">
              <a:solidFill>
                <a:schemeClr val="dk1"/>
              </a:solidFill>
              <a:effectLst/>
              <a:latin typeface="+mn-lt"/>
              <a:ea typeface="+mn-ea"/>
              <a:cs typeface="+mn-cs"/>
            </a:rPr>
            <a:t>都税交付金</a:t>
          </a:r>
          <a:r>
            <a:rPr lang="ja-JP" altLang="en-US" sz="1300" b="0" i="0" baseline="0">
              <a:solidFill>
                <a:schemeClr val="dk1"/>
              </a:solidFill>
              <a:effectLst/>
              <a:latin typeface="+mn-lt"/>
              <a:ea typeface="+mn-ea"/>
              <a:cs typeface="+mn-cs"/>
            </a:rPr>
            <a:t>も大幅な減少が重なっている。経常一般財源の中心となる市税は、特に法人市民税では市内企業の状況などより大幅な増収を見込むことは難しいため、自主財源の確保、既存事業の見直し等に取り組んでいく。</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31750</xdr:rowOff>
    </xdr:from>
    <xdr:to>
      <xdr:col>24</xdr:col>
      <xdr:colOff>31750</xdr:colOff>
      <xdr:row>80</xdr:row>
      <xdr:rowOff>96520</xdr:rowOff>
    </xdr:to>
    <xdr:cxnSp macro="">
      <xdr:nvCxnSpPr>
        <xdr:cNvPr id="429" name="直線コネクタ 428"/>
        <xdr:cNvCxnSpPr/>
      </xdr:nvCxnSpPr>
      <xdr:spPr>
        <a:xfrm flipV="1">
          <a:off x="16510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68597</xdr:rowOff>
    </xdr:from>
    <xdr:ext cx="762000" cy="259045"/>
    <xdr:sp macro="" textlink="">
      <xdr:nvSpPr>
        <xdr:cNvPr id="430" name="公債費以外最小値テキスト"/>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23</xdr:col>
      <xdr:colOff>628650</xdr:colOff>
      <xdr:row>80</xdr:row>
      <xdr:rowOff>96520</xdr:rowOff>
    </xdr:from>
    <xdr:to>
      <xdr:col>24</xdr:col>
      <xdr:colOff>120650</xdr:colOff>
      <xdr:row>80</xdr:row>
      <xdr:rowOff>96520</xdr:rowOff>
    </xdr:to>
    <xdr:cxnSp macro="">
      <xdr:nvCxnSpPr>
        <xdr:cNvPr id="431" name="直線コネクタ 430"/>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118127</xdr:rowOff>
    </xdr:from>
    <xdr:ext cx="762000" cy="259045"/>
    <xdr:sp macro="" textlink="">
      <xdr:nvSpPr>
        <xdr:cNvPr id="432"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23</xdr:col>
      <xdr:colOff>628650</xdr:colOff>
      <xdr:row>73</xdr:row>
      <xdr:rowOff>31750</xdr:rowOff>
    </xdr:from>
    <xdr:to>
      <xdr:col>24</xdr:col>
      <xdr:colOff>120650</xdr:colOff>
      <xdr:row>73</xdr:row>
      <xdr:rowOff>31750</xdr:rowOff>
    </xdr:to>
    <xdr:cxnSp macro="">
      <xdr:nvCxnSpPr>
        <xdr:cNvPr id="433" name="直線コネクタ 432"/>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127000</xdr:rowOff>
    </xdr:from>
    <xdr:to>
      <xdr:col>24</xdr:col>
      <xdr:colOff>31750</xdr:colOff>
      <xdr:row>79</xdr:row>
      <xdr:rowOff>107950</xdr:rowOff>
    </xdr:to>
    <xdr:cxnSp macro="">
      <xdr:nvCxnSpPr>
        <xdr:cNvPr id="434" name="直線コネクタ 433"/>
        <xdr:cNvCxnSpPr/>
      </xdr:nvCxnSpPr>
      <xdr:spPr>
        <a:xfrm>
          <a:off x="15671800" y="13500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12716</xdr:rowOff>
    </xdr:from>
    <xdr:ext cx="762000" cy="259045"/>
    <xdr:sp macro="" textlink="">
      <xdr:nvSpPr>
        <xdr:cNvPr id="435"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36" name="フローチャート : 判断 435"/>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31750</xdr:rowOff>
    </xdr:from>
    <xdr:to>
      <xdr:col>22</xdr:col>
      <xdr:colOff>565150</xdr:colOff>
      <xdr:row>78</xdr:row>
      <xdr:rowOff>127000</xdr:rowOff>
    </xdr:to>
    <xdr:cxnSp macro="">
      <xdr:nvCxnSpPr>
        <xdr:cNvPr id="437" name="直線コネクタ 436"/>
        <xdr:cNvCxnSpPr/>
      </xdr:nvCxnSpPr>
      <xdr:spPr>
        <a:xfrm>
          <a:off x="14782800" y="13233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64770</xdr:rowOff>
    </xdr:from>
    <xdr:to>
      <xdr:col>22</xdr:col>
      <xdr:colOff>615950</xdr:colOff>
      <xdr:row>75</xdr:row>
      <xdr:rowOff>166370</xdr:rowOff>
    </xdr:to>
    <xdr:sp macro="" textlink="">
      <xdr:nvSpPr>
        <xdr:cNvPr id="438" name="フローチャート : 判断 437"/>
        <xdr:cNvSpPr/>
      </xdr:nvSpPr>
      <xdr:spPr>
        <a:xfrm>
          <a:off x="15621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5097</xdr:rowOff>
    </xdr:from>
    <xdr:ext cx="736600" cy="259045"/>
    <xdr:sp macro="" textlink="">
      <xdr:nvSpPr>
        <xdr:cNvPr id="439" name="テキスト ボックス 438"/>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31750</xdr:rowOff>
    </xdr:from>
    <xdr:to>
      <xdr:col>21</xdr:col>
      <xdr:colOff>361950</xdr:colOff>
      <xdr:row>78</xdr:row>
      <xdr:rowOff>149861</xdr:rowOff>
    </xdr:to>
    <xdr:cxnSp macro="">
      <xdr:nvCxnSpPr>
        <xdr:cNvPr id="440" name="直線コネクタ 439"/>
        <xdr:cNvCxnSpPr/>
      </xdr:nvCxnSpPr>
      <xdr:spPr>
        <a:xfrm flipV="1">
          <a:off x="13893800" y="13233400"/>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57150</xdr:rowOff>
    </xdr:from>
    <xdr:to>
      <xdr:col>21</xdr:col>
      <xdr:colOff>412750</xdr:colOff>
      <xdr:row>75</xdr:row>
      <xdr:rowOff>158750</xdr:rowOff>
    </xdr:to>
    <xdr:sp macro="" textlink="">
      <xdr:nvSpPr>
        <xdr:cNvPr id="441" name="フローチャート : 判断 440"/>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168927</xdr:rowOff>
    </xdr:from>
    <xdr:ext cx="762000" cy="259045"/>
    <xdr:sp macro="" textlink="">
      <xdr:nvSpPr>
        <xdr:cNvPr id="442" name="テキスト ボックス 441"/>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12700</xdr:rowOff>
    </xdr:from>
    <xdr:to>
      <xdr:col>20</xdr:col>
      <xdr:colOff>158750</xdr:colOff>
      <xdr:row>78</xdr:row>
      <xdr:rowOff>149861</xdr:rowOff>
    </xdr:to>
    <xdr:cxnSp macro="">
      <xdr:nvCxnSpPr>
        <xdr:cNvPr id="443" name="直線コネクタ 442"/>
        <xdr:cNvCxnSpPr/>
      </xdr:nvCxnSpPr>
      <xdr:spPr>
        <a:xfrm>
          <a:off x="13004800" y="133858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121920</xdr:rowOff>
    </xdr:from>
    <xdr:to>
      <xdr:col>20</xdr:col>
      <xdr:colOff>209550</xdr:colOff>
      <xdr:row>75</xdr:row>
      <xdr:rowOff>52070</xdr:rowOff>
    </xdr:to>
    <xdr:sp macro="" textlink="">
      <xdr:nvSpPr>
        <xdr:cNvPr id="444" name="フローチャート : 判断 443"/>
        <xdr:cNvSpPr/>
      </xdr:nvSpPr>
      <xdr:spPr>
        <a:xfrm>
          <a:off x="13843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62247</xdr:rowOff>
    </xdr:from>
    <xdr:ext cx="762000" cy="259045"/>
    <xdr:sp macro="" textlink="">
      <xdr:nvSpPr>
        <xdr:cNvPr id="445" name="テキスト ボックス 444"/>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144780</xdr:rowOff>
    </xdr:from>
    <xdr:to>
      <xdr:col>19</xdr:col>
      <xdr:colOff>6350</xdr:colOff>
      <xdr:row>75</xdr:row>
      <xdr:rowOff>74930</xdr:rowOff>
    </xdr:to>
    <xdr:sp macro="" textlink="">
      <xdr:nvSpPr>
        <xdr:cNvPr id="446" name="フローチャート : 判断 44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85107</xdr:rowOff>
    </xdr:from>
    <xdr:ext cx="762000" cy="259045"/>
    <xdr:sp macro="" textlink="">
      <xdr:nvSpPr>
        <xdr:cNvPr id="447" name="テキスト ボックス 446"/>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57150</xdr:rowOff>
    </xdr:from>
    <xdr:to>
      <xdr:col>24</xdr:col>
      <xdr:colOff>82550</xdr:colOff>
      <xdr:row>79</xdr:row>
      <xdr:rowOff>158750</xdr:rowOff>
    </xdr:to>
    <xdr:sp macro="" textlink="">
      <xdr:nvSpPr>
        <xdr:cNvPr id="453" name="円/楕円 452"/>
        <xdr:cNvSpPr/>
      </xdr:nvSpPr>
      <xdr:spPr>
        <a:xfrm>
          <a:off x="16459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29227</xdr:rowOff>
    </xdr:from>
    <xdr:ext cx="762000" cy="259045"/>
    <xdr:sp macro="" textlink="">
      <xdr:nvSpPr>
        <xdr:cNvPr id="454" name="公債費以外該当値テキスト"/>
        <xdr:cNvSpPr txBox="1"/>
      </xdr:nvSpPr>
      <xdr:spPr>
        <a:xfrm>
          <a:off x="16598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76200</xdr:rowOff>
    </xdr:from>
    <xdr:to>
      <xdr:col>22</xdr:col>
      <xdr:colOff>615950</xdr:colOff>
      <xdr:row>79</xdr:row>
      <xdr:rowOff>6350</xdr:rowOff>
    </xdr:to>
    <xdr:sp macro="" textlink="">
      <xdr:nvSpPr>
        <xdr:cNvPr id="455" name="円/楕円 454"/>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162577</xdr:rowOff>
    </xdr:from>
    <xdr:ext cx="736600" cy="259045"/>
    <xdr:sp macro="" textlink="">
      <xdr:nvSpPr>
        <xdr:cNvPr id="456" name="テキスト ボックス 455"/>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152400</xdr:rowOff>
    </xdr:from>
    <xdr:to>
      <xdr:col>21</xdr:col>
      <xdr:colOff>412750</xdr:colOff>
      <xdr:row>77</xdr:row>
      <xdr:rowOff>82550</xdr:rowOff>
    </xdr:to>
    <xdr:sp macro="" textlink="">
      <xdr:nvSpPr>
        <xdr:cNvPr id="457" name="円/楕円 456"/>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67327</xdr:rowOff>
    </xdr:from>
    <xdr:ext cx="762000" cy="259045"/>
    <xdr:sp macro="" textlink="">
      <xdr:nvSpPr>
        <xdr:cNvPr id="458" name="テキスト ボックス 457"/>
        <xdr:cNvSpPr txBox="1"/>
      </xdr:nvSpPr>
      <xdr:spPr>
        <a:xfrm>
          <a:off x="14401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99061</xdr:rowOff>
    </xdr:from>
    <xdr:to>
      <xdr:col>20</xdr:col>
      <xdr:colOff>209550</xdr:colOff>
      <xdr:row>79</xdr:row>
      <xdr:rowOff>29211</xdr:rowOff>
    </xdr:to>
    <xdr:sp macro="" textlink="">
      <xdr:nvSpPr>
        <xdr:cNvPr id="459" name="円/楕円 458"/>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13988</xdr:rowOff>
    </xdr:from>
    <xdr:ext cx="762000" cy="259045"/>
    <xdr:sp macro="" textlink="">
      <xdr:nvSpPr>
        <xdr:cNvPr id="460" name="テキスト ボックス 459"/>
        <xdr:cNvSpPr txBox="1"/>
      </xdr:nvSpPr>
      <xdr:spPr>
        <a:xfrm>
          <a:off x="13512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133350</xdr:rowOff>
    </xdr:from>
    <xdr:to>
      <xdr:col>19</xdr:col>
      <xdr:colOff>6350</xdr:colOff>
      <xdr:row>78</xdr:row>
      <xdr:rowOff>63500</xdr:rowOff>
    </xdr:to>
    <xdr:sp macro="" textlink="">
      <xdr:nvSpPr>
        <xdr:cNvPr id="461" name="円/楕円 460"/>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48277</xdr:rowOff>
    </xdr:from>
    <xdr:ext cx="762000" cy="259045"/>
    <xdr:sp macro="" textlink="">
      <xdr:nvSpPr>
        <xdr:cNvPr id="462" name="テキスト ボックス 461"/>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東京都日野市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34722</xdr:rowOff>
    </xdr:from>
    <xdr:to>
      <xdr:col>4</xdr:col>
      <xdr:colOff>1117600</xdr:colOff>
      <xdr:row>18</xdr:row>
      <xdr:rowOff>145898</xdr:rowOff>
    </xdr:to>
    <xdr:cxnSp macro="">
      <xdr:nvCxnSpPr>
        <xdr:cNvPr id="45" name="直線コネクタ 44"/>
        <xdr:cNvCxnSpPr/>
      </xdr:nvCxnSpPr>
      <xdr:spPr bwMode="auto">
        <a:xfrm flipV="1">
          <a:off x="5651500" y="1968297"/>
          <a:ext cx="0" cy="131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117975</xdr:rowOff>
    </xdr:from>
    <xdr:ext cx="762000" cy="259045"/>
    <xdr:sp macro="" textlink="">
      <xdr:nvSpPr>
        <xdr:cNvPr id="46" name="人口1人当たり決算額の推移最小値テキスト130"/>
        <xdr:cNvSpPr txBox="1"/>
      </xdr:nvSpPr>
      <xdr:spPr>
        <a:xfrm>
          <a:off x="5740400" y="32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47,254</a:t>
          </a:r>
          <a:endParaRPr kumimoji="1" lang="ja-JP" altLang="en-US" sz="1000" b="1">
            <a:latin typeface="ＭＳ Ｐゴシック"/>
          </a:endParaRPr>
        </a:p>
      </xdr:txBody>
    </xdr:sp>
    <xdr:clientData/>
  </xdr:oneCellAnchor>
  <xdr:twoCellAnchor>
    <xdr:from>
      <xdr:col>4</xdr:col>
      <xdr:colOff>1028700</xdr:colOff>
      <xdr:row>18</xdr:row>
      <xdr:rowOff>145898</xdr:rowOff>
    </xdr:from>
    <xdr:to>
      <xdr:col>5</xdr:col>
      <xdr:colOff>73025</xdr:colOff>
      <xdr:row>18</xdr:row>
      <xdr:rowOff>145898</xdr:rowOff>
    </xdr:to>
    <xdr:cxnSp macro="">
      <xdr:nvCxnSpPr>
        <xdr:cNvPr id="47" name="直線コネクタ 46"/>
        <xdr:cNvCxnSpPr/>
      </xdr:nvCxnSpPr>
      <xdr:spPr bwMode="auto">
        <a:xfrm>
          <a:off x="5562600" y="3279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121099</xdr:rowOff>
    </xdr:from>
    <xdr:ext cx="762000" cy="259045"/>
    <xdr:sp macro="" textlink="">
      <xdr:nvSpPr>
        <xdr:cNvPr id="48" name="人口1人当たり決算額の推移最大値テキスト130"/>
        <xdr:cNvSpPr txBox="1"/>
      </xdr:nvSpPr>
      <xdr:spPr>
        <a:xfrm>
          <a:off x="5740400" y="171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81,672</a:t>
          </a:r>
          <a:endParaRPr kumimoji="1" lang="ja-JP" altLang="en-US" sz="1000" b="1">
            <a:latin typeface="ＭＳ Ｐゴシック"/>
          </a:endParaRPr>
        </a:p>
      </xdr:txBody>
    </xdr:sp>
    <xdr:clientData/>
  </xdr:oneCellAnchor>
  <xdr:twoCellAnchor>
    <xdr:from>
      <xdr:col>4</xdr:col>
      <xdr:colOff>1028700</xdr:colOff>
      <xdr:row>11</xdr:row>
      <xdr:rowOff>34722</xdr:rowOff>
    </xdr:from>
    <xdr:to>
      <xdr:col>5</xdr:col>
      <xdr:colOff>73025</xdr:colOff>
      <xdr:row>11</xdr:row>
      <xdr:rowOff>34722</xdr:rowOff>
    </xdr:to>
    <xdr:cxnSp macro="">
      <xdr:nvCxnSpPr>
        <xdr:cNvPr id="49" name="直線コネクタ 48"/>
        <xdr:cNvCxnSpPr/>
      </xdr:nvCxnSpPr>
      <xdr:spPr bwMode="auto">
        <a:xfrm>
          <a:off x="5562600" y="1968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164376</xdr:rowOff>
    </xdr:from>
    <xdr:to>
      <xdr:col>4</xdr:col>
      <xdr:colOff>1117600</xdr:colOff>
      <xdr:row>16</xdr:row>
      <xdr:rowOff>20168</xdr:rowOff>
    </xdr:to>
    <xdr:cxnSp macro="">
      <xdr:nvCxnSpPr>
        <xdr:cNvPr id="50" name="直線コネクタ 49"/>
        <xdr:cNvCxnSpPr/>
      </xdr:nvCxnSpPr>
      <xdr:spPr bwMode="auto">
        <a:xfrm flipV="1">
          <a:off x="5003800" y="2783751"/>
          <a:ext cx="647700" cy="27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78020</xdr:rowOff>
    </xdr:from>
    <xdr:ext cx="762000" cy="259045"/>
    <xdr:sp macro="" textlink="">
      <xdr:nvSpPr>
        <xdr:cNvPr id="51" name="人口1人当たり決算額の推移平均値テキスト130"/>
        <xdr:cNvSpPr txBox="1"/>
      </xdr:nvSpPr>
      <xdr:spPr>
        <a:xfrm>
          <a:off x="5740400" y="2525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61,636</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61493</xdr:rowOff>
    </xdr:from>
    <xdr:to>
      <xdr:col>5</xdr:col>
      <xdr:colOff>34925</xdr:colOff>
      <xdr:row>15</xdr:row>
      <xdr:rowOff>163093</xdr:rowOff>
    </xdr:to>
    <xdr:sp macro="" textlink="">
      <xdr:nvSpPr>
        <xdr:cNvPr id="52" name="フローチャート : 判断 51"/>
        <xdr:cNvSpPr/>
      </xdr:nvSpPr>
      <xdr:spPr bwMode="auto">
        <a:xfrm>
          <a:off x="5600700" y="2680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20168</xdr:rowOff>
    </xdr:from>
    <xdr:to>
      <xdr:col>4</xdr:col>
      <xdr:colOff>469900</xdr:colOff>
      <xdr:row>16</xdr:row>
      <xdr:rowOff>78804</xdr:rowOff>
    </xdr:to>
    <xdr:cxnSp macro="">
      <xdr:nvCxnSpPr>
        <xdr:cNvPr id="53" name="直線コネクタ 52"/>
        <xdr:cNvCxnSpPr/>
      </xdr:nvCxnSpPr>
      <xdr:spPr bwMode="auto">
        <a:xfrm flipV="1">
          <a:off x="4305300" y="2810993"/>
          <a:ext cx="698500" cy="5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121501</xdr:rowOff>
    </xdr:from>
    <xdr:to>
      <xdr:col>4</xdr:col>
      <xdr:colOff>520700</xdr:colOff>
      <xdr:row>16</xdr:row>
      <xdr:rowOff>51651</xdr:rowOff>
    </xdr:to>
    <xdr:sp macro="" textlink="">
      <xdr:nvSpPr>
        <xdr:cNvPr id="54" name="フローチャート : 判断 53"/>
        <xdr:cNvSpPr/>
      </xdr:nvSpPr>
      <xdr:spPr bwMode="auto">
        <a:xfrm>
          <a:off x="4953000" y="27408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61828</xdr:rowOff>
    </xdr:from>
    <xdr:ext cx="736600" cy="259045"/>
    <xdr:sp macro="" textlink="">
      <xdr:nvSpPr>
        <xdr:cNvPr id="55" name="テキスト ボックス 54"/>
        <xdr:cNvSpPr txBox="1"/>
      </xdr:nvSpPr>
      <xdr:spPr>
        <a:xfrm>
          <a:off x="4622800" y="2509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60,061</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71945</xdr:rowOff>
    </xdr:from>
    <xdr:to>
      <xdr:col>3</xdr:col>
      <xdr:colOff>904875</xdr:colOff>
      <xdr:row>16</xdr:row>
      <xdr:rowOff>78804</xdr:rowOff>
    </xdr:to>
    <xdr:cxnSp macro="">
      <xdr:nvCxnSpPr>
        <xdr:cNvPr id="56" name="直線コネクタ 55"/>
        <xdr:cNvCxnSpPr/>
      </xdr:nvCxnSpPr>
      <xdr:spPr bwMode="auto">
        <a:xfrm>
          <a:off x="3606800" y="2862770"/>
          <a:ext cx="698500" cy="6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86754</xdr:rowOff>
    </xdr:from>
    <xdr:to>
      <xdr:col>3</xdr:col>
      <xdr:colOff>955675</xdr:colOff>
      <xdr:row>16</xdr:row>
      <xdr:rowOff>16904</xdr:rowOff>
    </xdr:to>
    <xdr:sp macro="" textlink="">
      <xdr:nvSpPr>
        <xdr:cNvPr id="57" name="フローチャート : 判断 56"/>
        <xdr:cNvSpPr/>
      </xdr:nvSpPr>
      <xdr:spPr bwMode="auto">
        <a:xfrm>
          <a:off x="42545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27081</xdr:rowOff>
    </xdr:from>
    <xdr:ext cx="762000" cy="259045"/>
    <xdr:sp macro="" textlink="">
      <xdr:nvSpPr>
        <xdr:cNvPr id="58" name="テキスト ボックス 57"/>
        <xdr:cNvSpPr txBox="1"/>
      </xdr:nvSpPr>
      <xdr:spPr>
        <a:xfrm>
          <a:off x="3924300" y="247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71945</xdr:rowOff>
    </xdr:from>
    <xdr:to>
      <xdr:col>3</xdr:col>
      <xdr:colOff>206375</xdr:colOff>
      <xdr:row>16</xdr:row>
      <xdr:rowOff>72479</xdr:rowOff>
    </xdr:to>
    <xdr:cxnSp macro="">
      <xdr:nvCxnSpPr>
        <xdr:cNvPr id="59" name="直線コネクタ 58"/>
        <xdr:cNvCxnSpPr/>
      </xdr:nvCxnSpPr>
      <xdr:spPr bwMode="auto">
        <a:xfrm flipV="1">
          <a:off x="2908300" y="2862770"/>
          <a:ext cx="698500" cy="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89421</xdr:rowOff>
    </xdr:from>
    <xdr:to>
      <xdr:col>3</xdr:col>
      <xdr:colOff>257175</xdr:colOff>
      <xdr:row>16</xdr:row>
      <xdr:rowOff>19571</xdr:rowOff>
    </xdr:to>
    <xdr:sp macro="" textlink="">
      <xdr:nvSpPr>
        <xdr:cNvPr id="60" name="フローチャート : 判断 59"/>
        <xdr:cNvSpPr/>
      </xdr:nvSpPr>
      <xdr:spPr bwMode="auto">
        <a:xfrm>
          <a:off x="3556000" y="2708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29748</xdr:rowOff>
    </xdr:from>
    <xdr:ext cx="762000" cy="259045"/>
    <xdr:sp macro="" textlink="">
      <xdr:nvSpPr>
        <xdr:cNvPr id="61" name="テキスト ボックス 60"/>
        <xdr:cNvSpPr txBox="1"/>
      </xdr:nvSpPr>
      <xdr:spPr>
        <a:xfrm>
          <a:off x="3225800" y="247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51968</xdr:rowOff>
    </xdr:from>
    <xdr:to>
      <xdr:col>2</xdr:col>
      <xdr:colOff>692150</xdr:colOff>
      <xdr:row>15</xdr:row>
      <xdr:rowOff>153568</xdr:rowOff>
    </xdr:to>
    <xdr:sp macro="" textlink="">
      <xdr:nvSpPr>
        <xdr:cNvPr id="62" name="フローチャート : 判断 61"/>
        <xdr:cNvSpPr/>
      </xdr:nvSpPr>
      <xdr:spPr bwMode="auto">
        <a:xfrm>
          <a:off x="2857500" y="2671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163745</xdr:rowOff>
    </xdr:from>
    <xdr:ext cx="762000" cy="259045"/>
    <xdr:sp macro="" textlink="">
      <xdr:nvSpPr>
        <xdr:cNvPr id="63" name="テキスト ボックス 62"/>
        <xdr:cNvSpPr txBox="1"/>
      </xdr:nvSpPr>
      <xdr:spPr>
        <a:xfrm>
          <a:off x="2527300" y="24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113576</xdr:rowOff>
    </xdr:from>
    <xdr:to>
      <xdr:col>5</xdr:col>
      <xdr:colOff>34925</xdr:colOff>
      <xdr:row>16</xdr:row>
      <xdr:rowOff>43726</xdr:rowOff>
    </xdr:to>
    <xdr:sp macro="" textlink="">
      <xdr:nvSpPr>
        <xdr:cNvPr id="69" name="円/楕円 68"/>
        <xdr:cNvSpPr/>
      </xdr:nvSpPr>
      <xdr:spPr bwMode="auto">
        <a:xfrm>
          <a:off x="5600700" y="2732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85653</xdr:rowOff>
    </xdr:from>
    <xdr:ext cx="762000" cy="259045"/>
    <xdr:sp macro="" textlink="">
      <xdr:nvSpPr>
        <xdr:cNvPr id="70" name="人口1人当たり決算額の推移該当値テキスト130"/>
        <xdr:cNvSpPr txBox="1"/>
      </xdr:nvSpPr>
      <xdr:spPr>
        <a:xfrm>
          <a:off x="5740400" y="27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60,269</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140818</xdr:rowOff>
    </xdr:from>
    <xdr:to>
      <xdr:col>4</xdr:col>
      <xdr:colOff>520700</xdr:colOff>
      <xdr:row>16</xdr:row>
      <xdr:rowOff>70968</xdr:rowOff>
    </xdr:to>
    <xdr:sp macro="" textlink="">
      <xdr:nvSpPr>
        <xdr:cNvPr id="71" name="円/楕円 70"/>
        <xdr:cNvSpPr/>
      </xdr:nvSpPr>
      <xdr:spPr bwMode="auto">
        <a:xfrm>
          <a:off x="4953000" y="2760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55745</xdr:rowOff>
    </xdr:from>
    <xdr:ext cx="736600" cy="259045"/>
    <xdr:sp macro="" textlink="">
      <xdr:nvSpPr>
        <xdr:cNvPr id="72" name="テキスト ボックス 71"/>
        <xdr:cNvSpPr txBox="1"/>
      </xdr:nvSpPr>
      <xdr:spPr>
        <a:xfrm>
          <a:off x="4622800" y="284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59,554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28004</xdr:rowOff>
    </xdr:from>
    <xdr:to>
      <xdr:col>3</xdr:col>
      <xdr:colOff>955675</xdr:colOff>
      <xdr:row>16</xdr:row>
      <xdr:rowOff>129604</xdr:rowOff>
    </xdr:to>
    <xdr:sp macro="" textlink="">
      <xdr:nvSpPr>
        <xdr:cNvPr id="73" name="円/楕円 72"/>
        <xdr:cNvSpPr/>
      </xdr:nvSpPr>
      <xdr:spPr bwMode="auto">
        <a:xfrm>
          <a:off x="4254500" y="2818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114381</xdr:rowOff>
    </xdr:from>
    <xdr:ext cx="762000" cy="259045"/>
    <xdr:sp macro="" textlink="">
      <xdr:nvSpPr>
        <xdr:cNvPr id="74" name="テキスト ボックス 73"/>
        <xdr:cNvSpPr txBox="1"/>
      </xdr:nvSpPr>
      <xdr:spPr>
        <a:xfrm>
          <a:off x="3924300" y="290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58,015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21145</xdr:rowOff>
    </xdr:from>
    <xdr:to>
      <xdr:col>3</xdr:col>
      <xdr:colOff>257175</xdr:colOff>
      <xdr:row>16</xdr:row>
      <xdr:rowOff>122745</xdr:rowOff>
    </xdr:to>
    <xdr:sp macro="" textlink="">
      <xdr:nvSpPr>
        <xdr:cNvPr id="75" name="円/楕円 74"/>
        <xdr:cNvSpPr/>
      </xdr:nvSpPr>
      <xdr:spPr bwMode="auto">
        <a:xfrm>
          <a:off x="3556000" y="2811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107522</xdr:rowOff>
    </xdr:from>
    <xdr:ext cx="762000" cy="259045"/>
    <xdr:sp macro="" textlink="">
      <xdr:nvSpPr>
        <xdr:cNvPr id="76" name="テキスト ボックス 75"/>
        <xdr:cNvSpPr txBox="1"/>
      </xdr:nvSpPr>
      <xdr:spPr>
        <a:xfrm>
          <a:off x="3225800" y="289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58,195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21679</xdr:rowOff>
    </xdr:from>
    <xdr:to>
      <xdr:col>2</xdr:col>
      <xdr:colOff>692150</xdr:colOff>
      <xdr:row>16</xdr:row>
      <xdr:rowOff>123279</xdr:rowOff>
    </xdr:to>
    <xdr:sp macro="" textlink="">
      <xdr:nvSpPr>
        <xdr:cNvPr id="77" name="円/楕円 76"/>
        <xdr:cNvSpPr/>
      </xdr:nvSpPr>
      <xdr:spPr bwMode="auto">
        <a:xfrm>
          <a:off x="2857500" y="2812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108056</xdr:rowOff>
    </xdr:from>
    <xdr:ext cx="762000" cy="259045"/>
    <xdr:sp macro="" textlink="">
      <xdr:nvSpPr>
        <xdr:cNvPr id="78" name="テキスト ボックス 77"/>
        <xdr:cNvSpPr txBox="1"/>
      </xdr:nvSpPr>
      <xdr:spPr>
        <a:xfrm>
          <a:off x="2527300" y="28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58,181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268884</xdr:rowOff>
    </xdr:from>
    <xdr:to>
      <xdr:col>4</xdr:col>
      <xdr:colOff>1117600</xdr:colOff>
      <xdr:row>37</xdr:row>
      <xdr:rowOff>173063</xdr:rowOff>
    </xdr:to>
    <xdr:cxnSp macro="">
      <xdr:nvCxnSpPr>
        <xdr:cNvPr id="106" name="直線コネクタ 105"/>
        <xdr:cNvCxnSpPr/>
      </xdr:nvCxnSpPr>
      <xdr:spPr bwMode="auto">
        <a:xfrm flipV="1">
          <a:off x="5651500" y="6193434"/>
          <a:ext cx="0" cy="11043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183240</xdr:rowOff>
    </xdr:from>
    <xdr:ext cx="762000" cy="259045"/>
    <xdr:sp macro="" textlink="">
      <xdr:nvSpPr>
        <xdr:cNvPr id="107" name="人口1人当たり決算額の推移最小値テキスト445"/>
        <xdr:cNvSpPr txBox="1"/>
      </xdr:nvSpPr>
      <xdr:spPr>
        <a:xfrm>
          <a:off x="5740400" y="730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dr:col>4</xdr:col>
      <xdr:colOff>1028700</xdr:colOff>
      <xdr:row>37</xdr:row>
      <xdr:rowOff>173063</xdr:rowOff>
    </xdr:from>
    <xdr:to>
      <xdr:col>5</xdr:col>
      <xdr:colOff>73025</xdr:colOff>
      <xdr:row>37</xdr:row>
      <xdr:rowOff>173063</xdr:rowOff>
    </xdr:to>
    <xdr:cxnSp macro="">
      <xdr:nvCxnSpPr>
        <xdr:cNvPr id="108" name="直線コネクタ 107"/>
        <xdr:cNvCxnSpPr/>
      </xdr:nvCxnSpPr>
      <xdr:spPr bwMode="auto">
        <a:xfrm>
          <a:off x="5562600" y="72977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12361</xdr:rowOff>
    </xdr:from>
    <xdr:ext cx="762000" cy="259045"/>
    <xdr:sp macro="" textlink="">
      <xdr:nvSpPr>
        <xdr:cNvPr id="109" name="人口1人当たり決算額の推移最大値テキスト445"/>
        <xdr:cNvSpPr txBox="1"/>
      </xdr:nvSpPr>
      <xdr:spPr>
        <a:xfrm>
          <a:off x="5740400" y="59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25,776</a:t>
          </a:r>
          <a:endParaRPr kumimoji="1" lang="ja-JP" altLang="en-US" sz="1000" b="1">
            <a:latin typeface="ＭＳ Ｐゴシック"/>
          </a:endParaRPr>
        </a:p>
      </xdr:txBody>
    </xdr:sp>
    <xdr:clientData/>
  </xdr:oneCellAnchor>
  <xdr:twoCellAnchor>
    <xdr:from>
      <xdr:col>4</xdr:col>
      <xdr:colOff>1028700</xdr:colOff>
      <xdr:row>33</xdr:row>
      <xdr:rowOff>268884</xdr:rowOff>
    </xdr:from>
    <xdr:to>
      <xdr:col>5</xdr:col>
      <xdr:colOff>73025</xdr:colOff>
      <xdr:row>33</xdr:row>
      <xdr:rowOff>268884</xdr:rowOff>
    </xdr:to>
    <xdr:cxnSp macro="">
      <xdr:nvCxnSpPr>
        <xdr:cNvPr id="110" name="直線コネクタ 109"/>
        <xdr:cNvCxnSpPr/>
      </xdr:nvCxnSpPr>
      <xdr:spPr bwMode="auto">
        <a:xfrm>
          <a:off x="5562600" y="61934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97968</xdr:rowOff>
    </xdr:from>
    <xdr:to>
      <xdr:col>4</xdr:col>
      <xdr:colOff>1117600</xdr:colOff>
      <xdr:row>37</xdr:row>
      <xdr:rowOff>173063</xdr:rowOff>
    </xdr:to>
    <xdr:cxnSp macro="">
      <xdr:nvCxnSpPr>
        <xdr:cNvPr id="111" name="直線コネクタ 110"/>
        <xdr:cNvCxnSpPr/>
      </xdr:nvCxnSpPr>
      <xdr:spPr bwMode="auto">
        <a:xfrm>
          <a:off x="5003800" y="7222668"/>
          <a:ext cx="647700" cy="75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118025</xdr:rowOff>
    </xdr:from>
    <xdr:ext cx="762000" cy="259045"/>
    <xdr:sp macro="" textlink="">
      <xdr:nvSpPr>
        <xdr:cNvPr id="112" name="人口1人当たり決算額の推移平均値テキスト445"/>
        <xdr:cNvSpPr txBox="1"/>
      </xdr:nvSpPr>
      <xdr:spPr>
        <a:xfrm>
          <a:off x="5740400" y="67283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272948</xdr:rowOff>
    </xdr:from>
    <xdr:to>
      <xdr:col>5</xdr:col>
      <xdr:colOff>34925</xdr:colOff>
      <xdr:row>36</xdr:row>
      <xdr:rowOff>31648</xdr:rowOff>
    </xdr:to>
    <xdr:sp macro="" textlink="">
      <xdr:nvSpPr>
        <xdr:cNvPr id="113" name="フローチャート : 判断 112"/>
        <xdr:cNvSpPr/>
      </xdr:nvSpPr>
      <xdr:spPr bwMode="auto">
        <a:xfrm>
          <a:off x="56007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97968</xdr:rowOff>
    </xdr:from>
    <xdr:to>
      <xdr:col>4</xdr:col>
      <xdr:colOff>469900</xdr:colOff>
      <xdr:row>37</xdr:row>
      <xdr:rowOff>103074</xdr:rowOff>
    </xdr:to>
    <xdr:cxnSp macro="">
      <xdr:nvCxnSpPr>
        <xdr:cNvPr id="114" name="直線コネクタ 113"/>
        <xdr:cNvCxnSpPr/>
      </xdr:nvCxnSpPr>
      <xdr:spPr bwMode="auto">
        <a:xfrm flipV="1">
          <a:off x="4305300" y="7222668"/>
          <a:ext cx="698500" cy="5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245745</xdr:rowOff>
    </xdr:from>
    <xdr:to>
      <xdr:col>4</xdr:col>
      <xdr:colOff>520700</xdr:colOff>
      <xdr:row>36</xdr:row>
      <xdr:rowOff>4445</xdr:rowOff>
    </xdr:to>
    <xdr:sp macro="" textlink="">
      <xdr:nvSpPr>
        <xdr:cNvPr id="115" name="フローチャート : 判断 114"/>
        <xdr:cNvSpPr/>
      </xdr:nvSpPr>
      <xdr:spPr bwMode="auto">
        <a:xfrm>
          <a:off x="49530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14622</xdr:rowOff>
    </xdr:from>
    <xdr:ext cx="736600" cy="259045"/>
    <xdr:sp macro="" textlink="">
      <xdr:nvSpPr>
        <xdr:cNvPr id="116" name="テキスト ボックス 115"/>
        <xdr:cNvSpPr txBox="1"/>
      </xdr:nvSpPr>
      <xdr:spPr>
        <a:xfrm>
          <a:off x="4622800" y="6624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7,050</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55676</xdr:rowOff>
    </xdr:from>
    <xdr:to>
      <xdr:col>3</xdr:col>
      <xdr:colOff>904875</xdr:colOff>
      <xdr:row>37</xdr:row>
      <xdr:rowOff>103074</xdr:rowOff>
    </xdr:to>
    <xdr:cxnSp macro="">
      <xdr:nvCxnSpPr>
        <xdr:cNvPr id="117" name="直線コネクタ 116"/>
        <xdr:cNvCxnSpPr/>
      </xdr:nvCxnSpPr>
      <xdr:spPr bwMode="auto">
        <a:xfrm>
          <a:off x="3606800" y="7180376"/>
          <a:ext cx="698500" cy="47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214961</xdr:rowOff>
    </xdr:from>
    <xdr:to>
      <xdr:col>3</xdr:col>
      <xdr:colOff>955675</xdr:colOff>
      <xdr:row>35</xdr:row>
      <xdr:rowOff>316561</xdr:rowOff>
    </xdr:to>
    <xdr:sp macro="" textlink="">
      <xdr:nvSpPr>
        <xdr:cNvPr id="118" name="フローチャート : 判断 117"/>
        <xdr:cNvSpPr/>
      </xdr:nvSpPr>
      <xdr:spPr bwMode="auto">
        <a:xfrm>
          <a:off x="4254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326738</xdr:rowOff>
    </xdr:from>
    <xdr:ext cx="762000" cy="259045"/>
    <xdr:sp macro="" textlink="">
      <xdr:nvSpPr>
        <xdr:cNvPr id="119" name="テキスト ボックス 118"/>
        <xdr:cNvSpPr txBox="1"/>
      </xdr:nvSpPr>
      <xdr:spPr>
        <a:xfrm>
          <a:off x="39243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164909</xdr:rowOff>
    </xdr:from>
    <xdr:to>
      <xdr:col>3</xdr:col>
      <xdr:colOff>206375</xdr:colOff>
      <xdr:row>37</xdr:row>
      <xdr:rowOff>55676</xdr:rowOff>
    </xdr:to>
    <xdr:cxnSp macro="">
      <xdr:nvCxnSpPr>
        <xdr:cNvPr id="120" name="直線コネクタ 119"/>
        <xdr:cNvCxnSpPr/>
      </xdr:nvCxnSpPr>
      <xdr:spPr bwMode="auto">
        <a:xfrm>
          <a:off x="2908300" y="7118159"/>
          <a:ext cx="698500" cy="62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160210</xdr:rowOff>
    </xdr:from>
    <xdr:to>
      <xdr:col>3</xdr:col>
      <xdr:colOff>257175</xdr:colOff>
      <xdr:row>35</xdr:row>
      <xdr:rowOff>261810</xdr:rowOff>
    </xdr:to>
    <xdr:sp macro="" textlink="">
      <xdr:nvSpPr>
        <xdr:cNvPr id="121" name="フローチャート : 判断 120"/>
        <xdr:cNvSpPr/>
      </xdr:nvSpPr>
      <xdr:spPr bwMode="auto">
        <a:xfrm>
          <a:off x="35560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271987</xdr:rowOff>
    </xdr:from>
    <xdr:ext cx="762000" cy="259045"/>
    <xdr:sp macro="" textlink="">
      <xdr:nvSpPr>
        <xdr:cNvPr id="122" name="テキスト ボックス 121"/>
        <xdr:cNvSpPr txBox="1"/>
      </xdr:nvSpPr>
      <xdr:spPr>
        <a:xfrm>
          <a:off x="3225800" y="653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92849</xdr:rowOff>
    </xdr:from>
    <xdr:to>
      <xdr:col>2</xdr:col>
      <xdr:colOff>692150</xdr:colOff>
      <xdr:row>35</xdr:row>
      <xdr:rowOff>194449</xdr:rowOff>
    </xdr:to>
    <xdr:sp macro="" textlink="">
      <xdr:nvSpPr>
        <xdr:cNvPr id="123" name="フローチャート : 判断 122"/>
        <xdr:cNvSpPr/>
      </xdr:nvSpPr>
      <xdr:spPr bwMode="auto">
        <a:xfrm>
          <a:off x="2857500" y="6703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204626</xdr:rowOff>
    </xdr:from>
    <xdr:ext cx="762000" cy="259045"/>
    <xdr:sp macro="" textlink="">
      <xdr:nvSpPr>
        <xdr:cNvPr id="124" name="テキスト ボックス 123"/>
        <xdr:cNvSpPr txBox="1"/>
      </xdr:nvSpPr>
      <xdr:spPr>
        <a:xfrm>
          <a:off x="2527300" y="647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122263</xdr:rowOff>
    </xdr:from>
    <xdr:to>
      <xdr:col>5</xdr:col>
      <xdr:colOff>34925</xdr:colOff>
      <xdr:row>37</xdr:row>
      <xdr:rowOff>223863</xdr:rowOff>
    </xdr:to>
    <xdr:sp macro="" textlink="">
      <xdr:nvSpPr>
        <xdr:cNvPr id="130" name="円/楕円 129"/>
        <xdr:cNvSpPr/>
      </xdr:nvSpPr>
      <xdr:spPr bwMode="auto">
        <a:xfrm>
          <a:off x="5600700" y="7246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30840</xdr:rowOff>
    </xdr:from>
    <xdr:ext cx="762000" cy="259045"/>
    <xdr:sp macro="" textlink="">
      <xdr:nvSpPr>
        <xdr:cNvPr id="131" name="人口1人当たり決算額の推移該当値テキスト445"/>
        <xdr:cNvSpPr txBox="1"/>
      </xdr:nvSpPr>
      <xdr:spPr>
        <a:xfrm>
          <a:off x="5740400" y="715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-3,209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47168</xdr:rowOff>
    </xdr:from>
    <xdr:to>
      <xdr:col>4</xdr:col>
      <xdr:colOff>520700</xdr:colOff>
      <xdr:row>37</xdr:row>
      <xdr:rowOff>148768</xdr:rowOff>
    </xdr:to>
    <xdr:sp macro="" textlink="">
      <xdr:nvSpPr>
        <xdr:cNvPr id="132" name="円/楕円 131"/>
        <xdr:cNvSpPr/>
      </xdr:nvSpPr>
      <xdr:spPr bwMode="auto">
        <a:xfrm>
          <a:off x="4953000" y="7171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133545</xdr:rowOff>
    </xdr:from>
    <xdr:ext cx="736600" cy="259045"/>
    <xdr:sp macro="" textlink="">
      <xdr:nvSpPr>
        <xdr:cNvPr id="133" name="テキスト ボックス 132"/>
        <xdr:cNvSpPr txBox="1"/>
      </xdr:nvSpPr>
      <xdr:spPr>
        <a:xfrm>
          <a:off x="4622800" y="725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52274</xdr:rowOff>
    </xdr:from>
    <xdr:to>
      <xdr:col>3</xdr:col>
      <xdr:colOff>955675</xdr:colOff>
      <xdr:row>37</xdr:row>
      <xdr:rowOff>153874</xdr:rowOff>
    </xdr:to>
    <xdr:sp macro="" textlink="">
      <xdr:nvSpPr>
        <xdr:cNvPr id="134" name="円/楕円 133"/>
        <xdr:cNvSpPr/>
      </xdr:nvSpPr>
      <xdr:spPr bwMode="auto">
        <a:xfrm>
          <a:off x="4254500" y="7176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138651</xdr:rowOff>
    </xdr:from>
    <xdr:ext cx="762000" cy="259045"/>
    <xdr:sp macro="" textlink="">
      <xdr:nvSpPr>
        <xdr:cNvPr id="135" name="テキスト ボックス 134"/>
        <xdr:cNvSpPr txBox="1"/>
      </xdr:nvSpPr>
      <xdr:spPr>
        <a:xfrm>
          <a:off x="3924300" y="726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4876</xdr:rowOff>
    </xdr:from>
    <xdr:to>
      <xdr:col>3</xdr:col>
      <xdr:colOff>257175</xdr:colOff>
      <xdr:row>37</xdr:row>
      <xdr:rowOff>106476</xdr:rowOff>
    </xdr:to>
    <xdr:sp macro="" textlink="">
      <xdr:nvSpPr>
        <xdr:cNvPr id="136" name="円/楕円 135"/>
        <xdr:cNvSpPr/>
      </xdr:nvSpPr>
      <xdr:spPr bwMode="auto">
        <a:xfrm>
          <a:off x="3556000" y="7129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91253</xdr:rowOff>
    </xdr:from>
    <xdr:ext cx="762000" cy="259045"/>
    <xdr:sp macro="" textlink="">
      <xdr:nvSpPr>
        <xdr:cNvPr id="137" name="テキスト ボックス 136"/>
        <xdr:cNvSpPr txBox="1"/>
      </xdr:nvSpPr>
      <xdr:spPr>
        <a:xfrm>
          <a:off x="3225800" y="721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114109</xdr:rowOff>
    </xdr:from>
    <xdr:to>
      <xdr:col>2</xdr:col>
      <xdr:colOff>692150</xdr:colOff>
      <xdr:row>37</xdr:row>
      <xdr:rowOff>44259</xdr:rowOff>
    </xdr:to>
    <xdr:sp macro="" textlink="">
      <xdr:nvSpPr>
        <xdr:cNvPr id="138" name="円/楕円 137"/>
        <xdr:cNvSpPr/>
      </xdr:nvSpPr>
      <xdr:spPr bwMode="auto">
        <a:xfrm>
          <a:off x="2857500" y="7067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29036</xdr:rowOff>
    </xdr:from>
    <xdr:ext cx="762000" cy="259045"/>
    <xdr:sp macro="" textlink="">
      <xdr:nvSpPr>
        <xdr:cNvPr id="139" name="テキスト ボックス 138"/>
        <xdr:cNvSpPr txBox="1"/>
      </xdr:nvSpPr>
      <xdr:spPr>
        <a:xfrm>
          <a:off x="2527300" y="7153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183,589
180,784
27.55
68,796,815
66,281,575
2,304,870
34,485,847
34,426,017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17.3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4689</xdr:rowOff>
    </xdr:from>
    <xdr:to>
      <xdr:col>6</xdr:col>
      <xdr:colOff>510540</xdr:colOff>
      <xdr:row>38</xdr:row>
      <xdr:rowOff>74549</xdr:rowOff>
    </xdr:to>
    <xdr:cxnSp macro="">
      <xdr:nvCxnSpPr>
        <xdr:cNvPr id="54" name="直線コネクタ 53"/>
        <xdr:cNvCxnSpPr/>
      </xdr:nvCxnSpPr>
      <xdr:spPr>
        <a:xfrm flipV="1">
          <a:off x="4633595" y="5148189"/>
          <a:ext cx="1270" cy="144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78376</xdr:rowOff>
    </xdr:from>
    <xdr:ext cx="534377" cy="259045"/>
    <xdr:sp macro="" textlink="">
      <xdr:nvSpPr>
        <xdr:cNvPr id="55" name="人件費最小値テキスト"/>
        <xdr:cNvSpPr txBox="1"/>
      </xdr:nvSpPr>
      <xdr:spPr>
        <a:xfrm>
          <a:off x="4686300" y="65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41,425</a:t>
          </a:r>
          <a:endParaRPr kumimoji="1" lang="ja-JP" altLang="en-US" sz="1000" b="1">
            <a:latin typeface="ＭＳ Ｐゴシック"/>
          </a:endParaRPr>
        </a:p>
      </xdr:txBody>
    </xdr:sp>
    <xdr:clientData/>
  </xdr:oneCellAnchor>
  <xdr:twoCellAnchor>
    <xdr:from>
      <xdr:col>6</xdr:col>
      <xdr:colOff>422275</xdr:colOff>
      <xdr:row>38</xdr:row>
      <xdr:rowOff>74549</xdr:rowOff>
    </xdr:from>
    <xdr:to>
      <xdr:col>6</xdr:col>
      <xdr:colOff>600075</xdr:colOff>
      <xdr:row>38</xdr:row>
      <xdr:rowOff>74549</xdr:rowOff>
    </xdr:to>
    <xdr:cxnSp macro="">
      <xdr:nvCxnSpPr>
        <xdr:cNvPr id="56" name="直線コネクタ 55"/>
        <xdr:cNvCxnSpPr/>
      </xdr:nvCxnSpPr>
      <xdr:spPr>
        <a:xfrm>
          <a:off x="4546600" y="6589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122816</xdr:rowOff>
    </xdr:from>
    <xdr:ext cx="534377" cy="259045"/>
    <xdr:sp macro="" textlink="">
      <xdr:nvSpPr>
        <xdr:cNvPr id="57" name="人件費最大値テキスト"/>
        <xdr:cNvSpPr txBox="1"/>
      </xdr:nvSpPr>
      <xdr:spPr>
        <a:xfrm>
          <a:off x="4686300" y="4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72,953</a:t>
          </a:r>
          <a:endParaRPr kumimoji="1" lang="ja-JP" altLang="en-US" sz="1000" b="1">
            <a:latin typeface="ＭＳ Ｐゴシック"/>
          </a:endParaRPr>
        </a:p>
      </xdr:txBody>
    </xdr:sp>
    <xdr:clientData/>
  </xdr:oneCellAnchor>
  <xdr:twoCellAnchor>
    <xdr:from>
      <xdr:col>6</xdr:col>
      <xdr:colOff>422275</xdr:colOff>
      <xdr:row>30</xdr:row>
      <xdr:rowOff>4689</xdr:rowOff>
    </xdr:from>
    <xdr:to>
      <xdr:col>6</xdr:col>
      <xdr:colOff>600075</xdr:colOff>
      <xdr:row>30</xdr:row>
      <xdr:rowOff>4689</xdr:rowOff>
    </xdr:to>
    <xdr:cxnSp macro="">
      <xdr:nvCxnSpPr>
        <xdr:cNvPr id="58" name="直線コネクタ 57"/>
        <xdr:cNvCxnSpPr/>
      </xdr:nvCxnSpPr>
      <xdr:spPr>
        <a:xfrm>
          <a:off x="4546600" y="514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24805</xdr:rowOff>
    </xdr:from>
    <xdr:to>
      <xdr:col>6</xdr:col>
      <xdr:colOff>511175</xdr:colOff>
      <xdr:row>35</xdr:row>
      <xdr:rowOff>64262</xdr:rowOff>
    </xdr:to>
    <xdr:cxnSp macro="">
      <xdr:nvCxnSpPr>
        <xdr:cNvPr id="59" name="直線コネクタ 58"/>
        <xdr:cNvCxnSpPr/>
      </xdr:nvCxnSpPr>
      <xdr:spPr>
        <a:xfrm>
          <a:off x="3797300" y="6025555"/>
          <a:ext cx="838200" cy="3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57553</xdr:rowOff>
    </xdr:from>
    <xdr:ext cx="534377" cy="259045"/>
    <xdr:sp macro="" textlink="">
      <xdr:nvSpPr>
        <xdr:cNvPr id="60" name="人件費平均値テキスト"/>
        <xdr:cNvSpPr txBox="1"/>
      </xdr:nvSpPr>
      <xdr:spPr>
        <a:xfrm>
          <a:off x="4686300" y="5715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56,186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34676</xdr:rowOff>
    </xdr:from>
    <xdr:to>
      <xdr:col>6</xdr:col>
      <xdr:colOff>561975</xdr:colOff>
      <xdr:row>34</xdr:row>
      <xdr:rowOff>136276</xdr:rowOff>
    </xdr:to>
    <xdr:sp macro="" textlink="">
      <xdr:nvSpPr>
        <xdr:cNvPr id="61" name="フローチャート : 判断 60"/>
        <xdr:cNvSpPr/>
      </xdr:nvSpPr>
      <xdr:spPr>
        <a:xfrm>
          <a:off x="4584700" y="586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24805</xdr:rowOff>
    </xdr:from>
    <xdr:to>
      <xdr:col>5</xdr:col>
      <xdr:colOff>358775</xdr:colOff>
      <xdr:row>35</xdr:row>
      <xdr:rowOff>117663</xdr:rowOff>
    </xdr:to>
    <xdr:cxnSp macro="">
      <xdr:nvCxnSpPr>
        <xdr:cNvPr id="62" name="直線コネクタ 61"/>
        <xdr:cNvCxnSpPr/>
      </xdr:nvCxnSpPr>
      <xdr:spPr>
        <a:xfrm flipV="1">
          <a:off x="2908300" y="6025555"/>
          <a:ext cx="889000" cy="9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132060</xdr:rowOff>
    </xdr:from>
    <xdr:to>
      <xdr:col>5</xdr:col>
      <xdr:colOff>409575</xdr:colOff>
      <xdr:row>34</xdr:row>
      <xdr:rowOff>62210</xdr:rowOff>
    </xdr:to>
    <xdr:sp macro="" textlink="">
      <xdr:nvSpPr>
        <xdr:cNvPr id="63" name="フローチャート : 判断 62"/>
        <xdr:cNvSpPr/>
      </xdr:nvSpPr>
      <xdr:spPr>
        <a:xfrm>
          <a:off x="3746500" y="578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78737</xdr:rowOff>
    </xdr:from>
    <xdr:ext cx="534377" cy="259045"/>
    <xdr:sp macro="" textlink="">
      <xdr:nvSpPr>
        <xdr:cNvPr id="64" name="テキスト ボックス 63"/>
        <xdr:cNvSpPr txBox="1"/>
      </xdr:nvSpPr>
      <xdr:spPr>
        <a:xfrm>
          <a:off x="3530111" y="55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164160</xdr:rowOff>
    </xdr:from>
    <xdr:to>
      <xdr:col>4</xdr:col>
      <xdr:colOff>155575</xdr:colOff>
      <xdr:row>35</xdr:row>
      <xdr:rowOff>117663</xdr:rowOff>
    </xdr:to>
    <xdr:cxnSp macro="">
      <xdr:nvCxnSpPr>
        <xdr:cNvPr id="65" name="直線コネクタ 64"/>
        <xdr:cNvCxnSpPr/>
      </xdr:nvCxnSpPr>
      <xdr:spPr>
        <a:xfrm>
          <a:off x="2019300" y="5993460"/>
          <a:ext cx="889000" cy="12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168499</xdr:rowOff>
    </xdr:from>
    <xdr:to>
      <xdr:col>4</xdr:col>
      <xdr:colOff>206375</xdr:colOff>
      <xdr:row>34</xdr:row>
      <xdr:rowOff>98649</xdr:rowOff>
    </xdr:to>
    <xdr:sp macro="" textlink="">
      <xdr:nvSpPr>
        <xdr:cNvPr id="66" name="フローチャート : 判断 65"/>
        <xdr:cNvSpPr/>
      </xdr:nvSpPr>
      <xdr:spPr>
        <a:xfrm>
          <a:off x="2857500" y="58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115176</xdr:rowOff>
    </xdr:from>
    <xdr:ext cx="534377" cy="259045"/>
    <xdr:sp macro="" textlink="">
      <xdr:nvSpPr>
        <xdr:cNvPr id="67" name="テキスト ボックス 66"/>
        <xdr:cNvSpPr txBox="1"/>
      </xdr:nvSpPr>
      <xdr:spPr>
        <a:xfrm>
          <a:off x="2641111" y="56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164160</xdr:rowOff>
    </xdr:from>
    <xdr:to>
      <xdr:col>2</xdr:col>
      <xdr:colOff>638175</xdr:colOff>
      <xdr:row>35</xdr:row>
      <xdr:rowOff>46842</xdr:rowOff>
    </xdr:to>
    <xdr:cxnSp macro="">
      <xdr:nvCxnSpPr>
        <xdr:cNvPr id="68" name="直線コネクタ 67"/>
        <xdr:cNvCxnSpPr/>
      </xdr:nvCxnSpPr>
      <xdr:spPr>
        <a:xfrm flipV="1">
          <a:off x="1130300" y="5993460"/>
          <a:ext cx="889000" cy="5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155468</xdr:rowOff>
    </xdr:from>
    <xdr:to>
      <xdr:col>3</xdr:col>
      <xdr:colOff>3175</xdr:colOff>
      <xdr:row>34</xdr:row>
      <xdr:rowOff>85618</xdr:rowOff>
    </xdr:to>
    <xdr:sp macro="" textlink="">
      <xdr:nvSpPr>
        <xdr:cNvPr id="69" name="フローチャート : 判断 68"/>
        <xdr:cNvSpPr/>
      </xdr:nvSpPr>
      <xdr:spPr>
        <a:xfrm>
          <a:off x="1968500" y="581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102145</xdr:rowOff>
    </xdr:from>
    <xdr:ext cx="534377" cy="259045"/>
    <xdr:sp macro="" textlink="">
      <xdr:nvSpPr>
        <xdr:cNvPr id="70" name="テキスト ボックス 69"/>
        <xdr:cNvSpPr txBox="1"/>
      </xdr:nvSpPr>
      <xdr:spPr>
        <a:xfrm>
          <a:off x="1752111" y="55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88214</xdr:rowOff>
    </xdr:from>
    <xdr:to>
      <xdr:col>1</xdr:col>
      <xdr:colOff>485775</xdr:colOff>
      <xdr:row>34</xdr:row>
      <xdr:rowOff>18364</xdr:rowOff>
    </xdr:to>
    <xdr:sp macro="" textlink="">
      <xdr:nvSpPr>
        <xdr:cNvPr id="71" name="フローチャート : 判断 70"/>
        <xdr:cNvSpPr/>
      </xdr:nvSpPr>
      <xdr:spPr>
        <a:xfrm>
          <a:off x="1079500" y="57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34891</xdr:rowOff>
    </xdr:from>
    <xdr:ext cx="534377" cy="259045"/>
    <xdr:sp macro="" textlink="">
      <xdr:nvSpPr>
        <xdr:cNvPr id="72" name="テキスト ボックス 71"/>
        <xdr:cNvSpPr txBox="1"/>
      </xdr:nvSpPr>
      <xdr:spPr>
        <a:xfrm>
          <a:off x="863111" y="55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13462</xdr:rowOff>
    </xdr:from>
    <xdr:to>
      <xdr:col>6</xdr:col>
      <xdr:colOff>561975</xdr:colOff>
      <xdr:row>35</xdr:row>
      <xdr:rowOff>115062</xdr:rowOff>
    </xdr:to>
    <xdr:sp macro="" textlink="">
      <xdr:nvSpPr>
        <xdr:cNvPr id="78" name="円/楕円 77"/>
        <xdr:cNvSpPr/>
      </xdr:nvSpPr>
      <xdr:spPr>
        <a:xfrm>
          <a:off x="45847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163339</xdr:rowOff>
    </xdr:from>
    <xdr:ext cx="534377" cy="259045"/>
    <xdr:sp macro="" textlink="">
      <xdr:nvSpPr>
        <xdr:cNvPr id="79" name="人件費該当値テキスト"/>
        <xdr:cNvSpPr txBox="1"/>
      </xdr:nvSpPr>
      <xdr:spPr>
        <a:xfrm>
          <a:off x="4686300" y="59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52,900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145455</xdr:rowOff>
    </xdr:from>
    <xdr:to>
      <xdr:col>5</xdr:col>
      <xdr:colOff>409575</xdr:colOff>
      <xdr:row>35</xdr:row>
      <xdr:rowOff>75605</xdr:rowOff>
    </xdr:to>
    <xdr:sp macro="" textlink="">
      <xdr:nvSpPr>
        <xdr:cNvPr id="80" name="円/楕円 79"/>
        <xdr:cNvSpPr/>
      </xdr:nvSpPr>
      <xdr:spPr>
        <a:xfrm>
          <a:off x="3746500" y="597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66732</xdr:rowOff>
    </xdr:from>
    <xdr:ext cx="534377" cy="259045"/>
    <xdr:sp macro="" textlink="">
      <xdr:nvSpPr>
        <xdr:cNvPr id="81" name="テキスト ボックス 80"/>
        <xdr:cNvSpPr txBox="1"/>
      </xdr:nvSpPr>
      <xdr:spPr>
        <a:xfrm>
          <a:off x="3530111" y="606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53,763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66863</xdr:rowOff>
    </xdr:from>
    <xdr:to>
      <xdr:col>4</xdr:col>
      <xdr:colOff>206375</xdr:colOff>
      <xdr:row>35</xdr:row>
      <xdr:rowOff>168463</xdr:rowOff>
    </xdr:to>
    <xdr:sp macro="" textlink="">
      <xdr:nvSpPr>
        <xdr:cNvPr id="82" name="円/楕円 81"/>
        <xdr:cNvSpPr/>
      </xdr:nvSpPr>
      <xdr:spPr>
        <a:xfrm>
          <a:off x="2857500" y="60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159590</xdr:rowOff>
    </xdr:from>
    <xdr:ext cx="534377" cy="259045"/>
    <xdr:sp macro="" textlink="">
      <xdr:nvSpPr>
        <xdr:cNvPr id="83" name="テキスト ボックス 82"/>
        <xdr:cNvSpPr txBox="1"/>
      </xdr:nvSpPr>
      <xdr:spPr>
        <a:xfrm>
          <a:off x="2641111" y="616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51,732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113360</xdr:rowOff>
    </xdr:from>
    <xdr:to>
      <xdr:col>3</xdr:col>
      <xdr:colOff>3175</xdr:colOff>
      <xdr:row>35</xdr:row>
      <xdr:rowOff>43510</xdr:rowOff>
    </xdr:to>
    <xdr:sp macro="" textlink="">
      <xdr:nvSpPr>
        <xdr:cNvPr id="84" name="円/楕円 83"/>
        <xdr:cNvSpPr/>
      </xdr:nvSpPr>
      <xdr:spPr>
        <a:xfrm>
          <a:off x="1968500" y="59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34637</xdr:rowOff>
    </xdr:from>
    <xdr:ext cx="534377" cy="259045"/>
    <xdr:sp macro="" textlink="">
      <xdr:nvSpPr>
        <xdr:cNvPr id="85" name="テキスト ボックス 84"/>
        <xdr:cNvSpPr txBox="1"/>
      </xdr:nvSpPr>
      <xdr:spPr>
        <a:xfrm>
          <a:off x="1752111" y="603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54,465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167492</xdr:rowOff>
    </xdr:from>
    <xdr:to>
      <xdr:col>1</xdr:col>
      <xdr:colOff>485775</xdr:colOff>
      <xdr:row>35</xdr:row>
      <xdr:rowOff>97642</xdr:rowOff>
    </xdr:to>
    <xdr:sp macro="" textlink="">
      <xdr:nvSpPr>
        <xdr:cNvPr id="86" name="円/楕円 85"/>
        <xdr:cNvSpPr/>
      </xdr:nvSpPr>
      <xdr:spPr>
        <a:xfrm>
          <a:off x="1079500" y="599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88769</xdr:rowOff>
    </xdr:from>
    <xdr:ext cx="534377" cy="259045"/>
    <xdr:sp macro="" textlink="">
      <xdr:nvSpPr>
        <xdr:cNvPr id="87" name="テキスト ボックス 86"/>
        <xdr:cNvSpPr txBox="1"/>
      </xdr:nvSpPr>
      <xdr:spPr>
        <a:xfrm>
          <a:off x="863111" y="608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61,249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83514</xdr:rowOff>
    </xdr:from>
    <xdr:to>
      <xdr:col>6</xdr:col>
      <xdr:colOff>510540</xdr:colOff>
      <xdr:row>58</xdr:row>
      <xdr:rowOff>97367</xdr:rowOff>
    </xdr:to>
    <xdr:cxnSp macro="">
      <xdr:nvCxnSpPr>
        <xdr:cNvPr id="111" name="直線コネクタ 110"/>
        <xdr:cNvCxnSpPr/>
      </xdr:nvCxnSpPr>
      <xdr:spPr>
        <a:xfrm flipV="1">
          <a:off x="4633595" y="8827464"/>
          <a:ext cx="1270" cy="121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101194</xdr:rowOff>
    </xdr:from>
    <xdr:ext cx="534377" cy="259045"/>
    <xdr:sp macro="" textlink="">
      <xdr:nvSpPr>
        <xdr:cNvPr id="112" name="物件費最小値テキスト"/>
        <xdr:cNvSpPr txBox="1"/>
      </xdr:nvSpPr>
      <xdr:spPr>
        <a:xfrm>
          <a:off x="4686300" y="1004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31,111</a:t>
          </a:r>
          <a:endParaRPr kumimoji="1" lang="ja-JP" altLang="en-US" sz="1000" b="1">
            <a:latin typeface="ＭＳ Ｐゴシック"/>
          </a:endParaRPr>
        </a:p>
      </xdr:txBody>
    </xdr:sp>
    <xdr:clientData/>
  </xdr:oneCellAnchor>
  <xdr:twoCellAnchor>
    <xdr:from>
      <xdr:col>6</xdr:col>
      <xdr:colOff>422275</xdr:colOff>
      <xdr:row>58</xdr:row>
      <xdr:rowOff>97367</xdr:rowOff>
    </xdr:from>
    <xdr:to>
      <xdr:col>6</xdr:col>
      <xdr:colOff>600075</xdr:colOff>
      <xdr:row>58</xdr:row>
      <xdr:rowOff>97367</xdr:rowOff>
    </xdr:to>
    <xdr:cxnSp macro="">
      <xdr:nvCxnSpPr>
        <xdr:cNvPr id="113" name="直線コネクタ 112"/>
        <xdr:cNvCxnSpPr/>
      </xdr:nvCxnSpPr>
      <xdr:spPr>
        <a:xfrm>
          <a:off x="4546600" y="1004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30191</xdr:rowOff>
    </xdr:from>
    <xdr:ext cx="599010" cy="259045"/>
    <xdr:sp macro="" textlink="">
      <xdr:nvSpPr>
        <xdr:cNvPr id="114" name="物件費最大値テキスト"/>
        <xdr:cNvSpPr txBox="1"/>
      </xdr:nvSpPr>
      <xdr:spPr>
        <a:xfrm>
          <a:off x="4686300" y="860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349,747</a:t>
          </a:r>
          <a:endParaRPr kumimoji="1" lang="ja-JP" altLang="en-US" sz="1000" b="1">
            <a:latin typeface="ＭＳ Ｐゴシック"/>
          </a:endParaRPr>
        </a:p>
      </xdr:txBody>
    </xdr:sp>
    <xdr:clientData/>
  </xdr:oneCellAnchor>
  <xdr:twoCellAnchor>
    <xdr:from>
      <xdr:col>6</xdr:col>
      <xdr:colOff>422275</xdr:colOff>
      <xdr:row>51</xdr:row>
      <xdr:rowOff>83514</xdr:rowOff>
    </xdr:from>
    <xdr:to>
      <xdr:col>6</xdr:col>
      <xdr:colOff>600075</xdr:colOff>
      <xdr:row>51</xdr:row>
      <xdr:rowOff>83514</xdr:rowOff>
    </xdr:to>
    <xdr:cxnSp macro="">
      <xdr:nvCxnSpPr>
        <xdr:cNvPr id="115" name="直線コネクタ 114"/>
        <xdr:cNvCxnSpPr/>
      </xdr:nvCxnSpPr>
      <xdr:spPr>
        <a:xfrm>
          <a:off x="4546600" y="88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14202</xdr:rowOff>
    </xdr:from>
    <xdr:to>
      <xdr:col>6</xdr:col>
      <xdr:colOff>511175</xdr:colOff>
      <xdr:row>58</xdr:row>
      <xdr:rowOff>22531</xdr:rowOff>
    </xdr:to>
    <xdr:cxnSp macro="">
      <xdr:nvCxnSpPr>
        <xdr:cNvPr id="116" name="直線コネクタ 115"/>
        <xdr:cNvCxnSpPr/>
      </xdr:nvCxnSpPr>
      <xdr:spPr>
        <a:xfrm flipV="1">
          <a:off x="3797300" y="9958302"/>
          <a:ext cx="838200" cy="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121976</xdr:rowOff>
    </xdr:from>
    <xdr:ext cx="534377" cy="259045"/>
    <xdr:sp macro="" textlink="">
      <xdr:nvSpPr>
        <xdr:cNvPr id="117" name="物件費平均値テキスト"/>
        <xdr:cNvSpPr txBox="1"/>
      </xdr:nvSpPr>
      <xdr:spPr>
        <a:xfrm>
          <a:off x="4686300" y="9723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62,323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99099</xdr:rowOff>
    </xdr:from>
    <xdr:to>
      <xdr:col>6</xdr:col>
      <xdr:colOff>561975</xdr:colOff>
      <xdr:row>58</xdr:row>
      <xdr:rowOff>29249</xdr:rowOff>
    </xdr:to>
    <xdr:sp macro="" textlink="">
      <xdr:nvSpPr>
        <xdr:cNvPr id="118" name="フローチャート : 判断 117"/>
        <xdr:cNvSpPr/>
      </xdr:nvSpPr>
      <xdr:spPr>
        <a:xfrm>
          <a:off x="45847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22531</xdr:rowOff>
    </xdr:from>
    <xdr:to>
      <xdr:col>5</xdr:col>
      <xdr:colOff>358775</xdr:colOff>
      <xdr:row>58</xdr:row>
      <xdr:rowOff>34330</xdr:rowOff>
    </xdr:to>
    <xdr:cxnSp macro="">
      <xdr:nvCxnSpPr>
        <xdr:cNvPr id="119" name="直線コネクタ 118"/>
        <xdr:cNvCxnSpPr/>
      </xdr:nvCxnSpPr>
      <xdr:spPr>
        <a:xfrm flipV="1">
          <a:off x="2908300" y="9966631"/>
          <a:ext cx="889000" cy="1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138194</xdr:rowOff>
    </xdr:from>
    <xdr:to>
      <xdr:col>5</xdr:col>
      <xdr:colOff>409575</xdr:colOff>
      <xdr:row>58</xdr:row>
      <xdr:rowOff>68344</xdr:rowOff>
    </xdr:to>
    <xdr:sp macro="" textlink="">
      <xdr:nvSpPr>
        <xdr:cNvPr id="120" name="フローチャート : 判断 119"/>
        <xdr:cNvSpPr/>
      </xdr:nvSpPr>
      <xdr:spPr>
        <a:xfrm>
          <a:off x="3746500" y="991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84871</xdr:rowOff>
    </xdr:from>
    <xdr:ext cx="534377" cy="259045"/>
    <xdr:sp macro="" textlink="">
      <xdr:nvSpPr>
        <xdr:cNvPr id="121" name="テキスト ボックス 120"/>
        <xdr:cNvSpPr txBox="1"/>
      </xdr:nvSpPr>
      <xdr:spPr>
        <a:xfrm>
          <a:off x="3530111" y="96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52,062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34330</xdr:rowOff>
    </xdr:from>
    <xdr:to>
      <xdr:col>4</xdr:col>
      <xdr:colOff>155575</xdr:colOff>
      <xdr:row>58</xdr:row>
      <xdr:rowOff>37241</xdr:rowOff>
    </xdr:to>
    <xdr:cxnSp macro="">
      <xdr:nvCxnSpPr>
        <xdr:cNvPr id="122" name="直線コネクタ 121"/>
        <xdr:cNvCxnSpPr/>
      </xdr:nvCxnSpPr>
      <xdr:spPr>
        <a:xfrm flipV="1">
          <a:off x="2019300" y="9978430"/>
          <a:ext cx="889000" cy="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126375</xdr:rowOff>
    </xdr:from>
    <xdr:to>
      <xdr:col>4</xdr:col>
      <xdr:colOff>206375</xdr:colOff>
      <xdr:row>58</xdr:row>
      <xdr:rowOff>56525</xdr:rowOff>
    </xdr:to>
    <xdr:sp macro="" textlink="">
      <xdr:nvSpPr>
        <xdr:cNvPr id="123" name="フローチャート : 判断 122"/>
        <xdr:cNvSpPr/>
      </xdr:nvSpPr>
      <xdr:spPr>
        <a:xfrm>
          <a:off x="2857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73052</xdr:rowOff>
    </xdr:from>
    <xdr:ext cx="534377" cy="259045"/>
    <xdr:sp macro="" textlink="">
      <xdr:nvSpPr>
        <xdr:cNvPr id="124" name="テキスト ボックス 123"/>
        <xdr:cNvSpPr txBox="1"/>
      </xdr:nvSpPr>
      <xdr:spPr>
        <a:xfrm>
          <a:off x="2641111" y="967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37241</xdr:rowOff>
    </xdr:from>
    <xdr:to>
      <xdr:col>2</xdr:col>
      <xdr:colOff>638175</xdr:colOff>
      <xdr:row>58</xdr:row>
      <xdr:rowOff>40324</xdr:rowOff>
    </xdr:to>
    <xdr:cxnSp macro="">
      <xdr:nvCxnSpPr>
        <xdr:cNvPr id="125" name="直線コネクタ 124"/>
        <xdr:cNvCxnSpPr/>
      </xdr:nvCxnSpPr>
      <xdr:spPr>
        <a:xfrm flipV="1">
          <a:off x="1130300" y="9981341"/>
          <a:ext cx="889000" cy="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139013</xdr:rowOff>
    </xdr:from>
    <xdr:to>
      <xdr:col>3</xdr:col>
      <xdr:colOff>3175</xdr:colOff>
      <xdr:row>58</xdr:row>
      <xdr:rowOff>69163</xdr:rowOff>
    </xdr:to>
    <xdr:sp macro="" textlink="">
      <xdr:nvSpPr>
        <xdr:cNvPr id="126" name="フローチャート : 判断 125"/>
        <xdr:cNvSpPr/>
      </xdr:nvSpPr>
      <xdr:spPr>
        <a:xfrm>
          <a:off x="1968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85690</xdr:rowOff>
    </xdr:from>
    <xdr:ext cx="534377" cy="259045"/>
    <xdr:sp macro="" textlink="">
      <xdr:nvSpPr>
        <xdr:cNvPr id="127" name="テキスト ボックス 126"/>
        <xdr:cNvSpPr txBox="1"/>
      </xdr:nvSpPr>
      <xdr:spPr>
        <a:xfrm>
          <a:off x="1752111" y="96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148903</xdr:rowOff>
    </xdr:from>
    <xdr:to>
      <xdr:col>1</xdr:col>
      <xdr:colOff>485775</xdr:colOff>
      <xdr:row>58</xdr:row>
      <xdr:rowOff>79053</xdr:rowOff>
    </xdr:to>
    <xdr:sp macro="" textlink="">
      <xdr:nvSpPr>
        <xdr:cNvPr id="128" name="フローチャート : 判断 127"/>
        <xdr:cNvSpPr/>
      </xdr:nvSpPr>
      <xdr:spPr>
        <a:xfrm>
          <a:off x="1079500" y="992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95580</xdr:rowOff>
    </xdr:from>
    <xdr:ext cx="534377" cy="259045"/>
    <xdr:sp macro="" textlink="">
      <xdr:nvSpPr>
        <xdr:cNvPr id="129" name="テキスト ボックス 128"/>
        <xdr:cNvSpPr txBox="1"/>
      </xdr:nvSpPr>
      <xdr:spPr>
        <a:xfrm>
          <a:off x="863111" y="969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134852</xdr:rowOff>
    </xdr:from>
    <xdr:to>
      <xdr:col>6</xdr:col>
      <xdr:colOff>561975</xdr:colOff>
      <xdr:row>58</xdr:row>
      <xdr:rowOff>65002</xdr:rowOff>
    </xdr:to>
    <xdr:sp macro="" textlink="">
      <xdr:nvSpPr>
        <xdr:cNvPr id="135" name="円/楕円 134"/>
        <xdr:cNvSpPr/>
      </xdr:nvSpPr>
      <xdr:spPr>
        <a:xfrm>
          <a:off x="4584700" y="990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77526</xdr:rowOff>
    </xdr:from>
    <xdr:ext cx="534377" cy="259045"/>
    <xdr:sp macro="" textlink="">
      <xdr:nvSpPr>
        <xdr:cNvPr id="136" name="物件費該当値テキスト"/>
        <xdr:cNvSpPr txBox="1"/>
      </xdr:nvSpPr>
      <xdr:spPr>
        <a:xfrm>
          <a:off x="4686300" y="98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52,939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143181</xdr:rowOff>
    </xdr:from>
    <xdr:to>
      <xdr:col>5</xdr:col>
      <xdr:colOff>409575</xdr:colOff>
      <xdr:row>58</xdr:row>
      <xdr:rowOff>73331</xdr:rowOff>
    </xdr:to>
    <xdr:sp macro="" textlink="">
      <xdr:nvSpPr>
        <xdr:cNvPr id="137" name="円/楕円 136"/>
        <xdr:cNvSpPr/>
      </xdr:nvSpPr>
      <xdr:spPr>
        <a:xfrm>
          <a:off x="3746500" y="991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64458</xdr:rowOff>
    </xdr:from>
    <xdr:ext cx="534377" cy="259045"/>
    <xdr:sp macro="" textlink="">
      <xdr:nvSpPr>
        <xdr:cNvPr id="138" name="テキスト ボックス 137"/>
        <xdr:cNvSpPr txBox="1"/>
      </xdr:nvSpPr>
      <xdr:spPr>
        <a:xfrm>
          <a:off x="3530111" y="1000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50,753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154980</xdr:rowOff>
    </xdr:from>
    <xdr:to>
      <xdr:col>4</xdr:col>
      <xdr:colOff>206375</xdr:colOff>
      <xdr:row>58</xdr:row>
      <xdr:rowOff>85130</xdr:rowOff>
    </xdr:to>
    <xdr:sp macro="" textlink="">
      <xdr:nvSpPr>
        <xdr:cNvPr id="139" name="円/楕円 138"/>
        <xdr:cNvSpPr/>
      </xdr:nvSpPr>
      <xdr:spPr>
        <a:xfrm>
          <a:off x="2857500" y="992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76257</xdr:rowOff>
    </xdr:from>
    <xdr:ext cx="534377" cy="259045"/>
    <xdr:sp macro="" textlink="">
      <xdr:nvSpPr>
        <xdr:cNvPr id="140" name="テキスト ボックス 139"/>
        <xdr:cNvSpPr txBox="1"/>
      </xdr:nvSpPr>
      <xdr:spPr>
        <a:xfrm>
          <a:off x="2641111" y="1002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157891</xdr:rowOff>
    </xdr:from>
    <xdr:to>
      <xdr:col>3</xdr:col>
      <xdr:colOff>3175</xdr:colOff>
      <xdr:row>58</xdr:row>
      <xdr:rowOff>88041</xdr:rowOff>
    </xdr:to>
    <xdr:sp macro="" textlink="">
      <xdr:nvSpPr>
        <xdr:cNvPr id="141" name="円/楕円 140"/>
        <xdr:cNvSpPr/>
      </xdr:nvSpPr>
      <xdr:spPr>
        <a:xfrm>
          <a:off x="1968500" y="993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79168</xdr:rowOff>
    </xdr:from>
    <xdr:ext cx="534377" cy="259045"/>
    <xdr:sp macro="" textlink="">
      <xdr:nvSpPr>
        <xdr:cNvPr id="142" name="テキスト ボックス 141"/>
        <xdr:cNvSpPr txBox="1"/>
      </xdr:nvSpPr>
      <xdr:spPr>
        <a:xfrm>
          <a:off x="1752111" y="1002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160974</xdr:rowOff>
    </xdr:from>
    <xdr:to>
      <xdr:col>1</xdr:col>
      <xdr:colOff>485775</xdr:colOff>
      <xdr:row>58</xdr:row>
      <xdr:rowOff>91124</xdr:rowOff>
    </xdr:to>
    <xdr:sp macro="" textlink="">
      <xdr:nvSpPr>
        <xdr:cNvPr id="143" name="円/楕円 142"/>
        <xdr:cNvSpPr/>
      </xdr:nvSpPr>
      <xdr:spPr>
        <a:xfrm>
          <a:off x="1079500" y="993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82251</xdr:rowOff>
    </xdr:from>
    <xdr:ext cx="534377" cy="259045"/>
    <xdr:sp macro="" textlink="">
      <xdr:nvSpPr>
        <xdr:cNvPr id="144" name="テキスト ボックス 143"/>
        <xdr:cNvSpPr txBox="1"/>
      </xdr:nvSpPr>
      <xdr:spPr>
        <a:xfrm>
          <a:off x="863111" y="1002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130447</xdr:rowOff>
    </xdr:from>
    <xdr:to>
      <xdr:col>6</xdr:col>
      <xdr:colOff>510540</xdr:colOff>
      <xdr:row>79</xdr:row>
      <xdr:rowOff>51853</xdr:rowOff>
    </xdr:to>
    <xdr:cxnSp macro="">
      <xdr:nvCxnSpPr>
        <xdr:cNvPr id="170" name="直線コネクタ 169"/>
        <xdr:cNvCxnSpPr/>
      </xdr:nvCxnSpPr>
      <xdr:spPr>
        <a:xfrm flipV="1">
          <a:off x="4633595" y="12131947"/>
          <a:ext cx="1270" cy="146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55680</xdr:rowOff>
    </xdr:from>
    <xdr:ext cx="378565" cy="259045"/>
    <xdr:sp macro="" textlink="">
      <xdr:nvSpPr>
        <xdr:cNvPr id="171" name="維持補修費最小値テキスト"/>
        <xdr:cNvSpPr txBox="1"/>
      </xdr:nvSpPr>
      <xdr:spPr>
        <a:xfrm>
          <a:off x="4686300" y="1360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6</xdr:col>
      <xdr:colOff>422275</xdr:colOff>
      <xdr:row>79</xdr:row>
      <xdr:rowOff>51853</xdr:rowOff>
    </xdr:from>
    <xdr:to>
      <xdr:col>6</xdr:col>
      <xdr:colOff>600075</xdr:colOff>
      <xdr:row>79</xdr:row>
      <xdr:rowOff>51853</xdr:rowOff>
    </xdr:to>
    <xdr:cxnSp macro="">
      <xdr:nvCxnSpPr>
        <xdr:cNvPr id="172" name="直線コネクタ 171"/>
        <xdr:cNvCxnSpPr/>
      </xdr:nvCxnSpPr>
      <xdr:spPr>
        <a:xfrm>
          <a:off x="4546600" y="135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77124</xdr:rowOff>
    </xdr:from>
    <xdr:ext cx="534377" cy="259045"/>
    <xdr:sp macro="" textlink="">
      <xdr:nvSpPr>
        <xdr:cNvPr id="173" name="維持補修費最大値テキスト"/>
        <xdr:cNvSpPr txBox="1"/>
      </xdr:nvSpPr>
      <xdr:spPr>
        <a:xfrm>
          <a:off x="4686300" y="11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13,885</a:t>
          </a:r>
          <a:endParaRPr kumimoji="1" lang="ja-JP" altLang="en-US" sz="1000" b="1">
            <a:latin typeface="ＭＳ Ｐゴシック"/>
          </a:endParaRPr>
        </a:p>
      </xdr:txBody>
    </xdr:sp>
    <xdr:clientData/>
  </xdr:oneCellAnchor>
  <xdr:twoCellAnchor>
    <xdr:from>
      <xdr:col>6</xdr:col>
      <xdr:colOff>422275</xdr:colOff>
      <xdr:row>70</xdr:row>
      <xdr:rowOff>130447</xdr:rowOff>
    </xdr:from>
    <xdr:to>
      <xdr:col>6</xdr:col>
      <xdr:colOff>600075</xdr:colOff>
      <xdr:row>70</xdr:row>
      <xdr:rowOff>130447</xdr:rowOff>
    </xdr:to>
    <xdr:cxnSp macro="">
      <xdr:nvCxnSpPr>
        <xdr:cNvPr id="174" name="直線コネクタ 173"/>
        <xdr:cNvCxnSpPr/>
      </xdr:nvCxnSpPr>
      <xdr:spPr>
        <a:xfrm>
          <a:off x="4546600" y="1213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41619</xdr:rowOff>
    </xdr:from>
    <xdr:to>
      <xdr:col>6</xdr:col>
      <xdr:colOff>511175</xdr:colOff>
      <xdr:row>78</xdr:row>
      <xdr:rowOff>116295</xdr:rowOff>
    </xdr:to>
    <xdr:cxnSp macro="">
      <xdr:nvCxnSpPr>
        <xdr:cNvPr id="175" name="直線コネクタ 174"/>
        <xdr:cNvCxnSpPr/>
      </xdr:nvCxnSpPr>
      <xdr:spPr>
        <a:xfrm flipV="1">
          <a:off x="3797300" y="13414719"/>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58438</xdr:rowOff>
    </xdr:from>
    <xdr:ext cx="469744" cy="259045"/>
    <xdr:sp macro="" textlink="">
      <xdr:nvSpPr>
        <xdr:cNvPr id="176" name="維持補修費平均値テキスト"/>
        <xdr:cNvSpPr txBox="1"/>
      </xdr:nvSpPr>
      <xdr:spPr>
        <a:xfrm>
          <a:off x="4686300" y="130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35561</xdr:rowOff>
    </xdr:from>
    <xdr:to>
      <xdr:col>6</xdr:col>
      <xdr:colOff>561975</xdr:colOff>
      <xdr:row>77</xdr:row>
      <xdr:rowOff>137161</xdr:rowOff>
    </xdr:to>
    <xdr:sp macro="" textlink="">
      <xdr:nvSpPr>
        <xdr:cNvPr id="177" name="フローチャート : 判断 176"/>
        <xdr:cNvSpPr/>
      </xdr:nvSpPr>
      <xdr:spPr>
        <a:xfrm>
          <a:off x="45847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116295</xdr:rowOff>
    </xdr:from>
    <xdr:to>
      <xdr:col>5</xdr:col>
      <xdr:colOff>358775</xdr:colOff>
      <xdr:row>78</xdr:row>
      <xdr:rowOff>140353</xdr:rowOff>
    </xdr:to>
    <xdr:cxnSp macro="">
      <xdr:nvCxnSpPr>
        <xdr:cNvPr id="178" name="直線コネクタ 177"/>
        <xdr:cNvCxnSpPr/>
      </xdr:nvCxnSpPr>
      <xdr:spPr>
        <a:xfrm flipV="1">
          <a:off x="2908300" y="13489395"/>
          <a:ext cx="889000" cy="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944</xdr:rowOff>
    </xdr:from>
    <xdr:to>
      <xdr:col>5</xdr:col>
      <xdr:colOff>409575</xdr:colOff>
      <xdr:row>77</xdr:row>
      <xdr:rowOff>102544</xdr:rowOff>
    </xdr:to>
    <xdr:sp macro="" textlink="">
      <xdr:nvSpPr>
        <xdr:cNvPr id="179" name="フローチャート : 判断 178"/>
        <xdr:cNvSpPr/>
      </xdr:nvSpPr>
      <xdr:spPr>
        <a:xfrm>
          <a:off x="3746500" y="1320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119071</xdr:rowOff>
    </xdr:from>
    <xdr:ext cx="469744" cy="259045"/>
    <xdr:sp macro="" textlink="">
      <xdr:nvSpPr>
        <xdr:cNvPr id="180" name="テキスト ボックス 179"/>
        <xdr:cNvSpPr txBox="1"/>
      </xdr:nvSpPr>
      <xdr:spPr>
        <a:xfrm>
          <a:off x="3562427" y="1297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125657</xdr:rowOff>
    </xdr:from>
    <xdr:to>
      <xdr:col>4</xdr:col>
      <xdr:colOff>155575</xdr:colOff>
      <xdr:row>78</xdr:row>
      <xdr:rowOff>140353</xdr:rowOff>
    </xdr:to>
    <xdr:cxnSp macro="">
      <xdr:nvCxnSpPr>
        <xdr:cNvPr id="181" name="直線コネクタ 180"/>
        <xdr:cNvCxnSpPr/>
      </xdr:nvCxnSpPr>
      <xdr:spPr>
        <a:xfrm>
          <a:off x="2019300" y="1349875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13788</xdr:rowOff>
    </xdr:from>
    <xdr:to>
      <xdr:col>4</xdr:col>
      <xdr:colOff>206375</xdr:colOff>
      <xdr:row>77</xdr:row>
      <xdr:rowOff>115388</xdr:rowOff>
    </xdr:to>
    <xdr:sp macro="" textlink="">
      <xdr:nvSpPr>
        <xdr:cNvPr id="182" name="フローチャート : 判断 181"/>
        <xdr:cNvSpPr/>
      </xdr:nvSpPr>
      <xdr:spPr>
        <a:xfrm>
          <a:off x="2857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131915</xdr:rowOff>
    </xdr:from>
    <xdr:ext cx="469744" cy="259045"/>
    <xdr:sp macro="" textlink="">
      <xdr:nvSpPr>
        <xdr:cNvPr id="183" name="テキスト ボックス 182"/>
        <xdr:cNvSpPr txBox="1"/>
      </xdr:nvSpPr>
      <xdr:spPr>
        <a:xfrm>
          <a:off x="2673427" y="1299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111615</xdr:rowOff>
    </xdr:from>
    <xdr:to>
      <xdr:col>2</xdr:col>
      <xdr:colOff>638175</xdr:colOff>
      <xdr:row>78</xdr:row>
      <xdr:rowOff>125657</xdr:rowOff>
    </xdr:to>
    <xdr:cxnSp macro="">
      <xdr:nvCxnSpPr>
        <xdr:cNvPr id="184" name="直線コネクタ 183"/>
        <xdr:cNvCxnSpPr/>
      </xdr:nvCxnSpPr>
      <xdr:spPr>
        <a:xfrm>
          <a:off x="1130300" y="13484715"/>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19558</xdr:rowOff>
    </xdr:from>
    <xdr:to>
      <xdr:col>3</xdr:col>
      <xdr:colOff>3175</xdr:colOff>
      <xdr:row>77</xdr:row>
      <xdr:rowOff>121158</xdr:rowOff>
    </xdr:to>
    <xdr:sp macro="" textlink="">
      <xdr:nvSpPr>
        <xdr:cNvPr id="185" name="フローチャート : 判断 184"/>
        <xdr:cNvSpPr/>
      </xdr:nvSpPr>
      <xdr:spPr>
        <a:xfrm>
          <a:off x="1968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137685</xdr:rowOff>
    </xdr:from>
    <xdr:ext cx="469744" cy="259045"/>
    <xdr:sp macro="" textlink="">
      <xdr:nvSpPr>
        <xdr:cNvPr id="186" name="テキスト ボックス 185"/>
        <xdr:cNvSpPr txBox="1"/>
      </xdr:nvSpPr>
      <xdr:spPr>
        <a:xfrm>
          <a:off x="1784427"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24456</xdr:rowOff>
    </xdr:from>
    <xdr:to>
      <xdr:col>1</xdr:col>
      <xdr:colOff>485775</xdr:colOff>
      <xdr:row>77</xdr:row>
      <xdr:rowOff>126056</xdr:rowOff>
    </xdr:to>
    <xdr:sp macro="" textlink="">
      <xdr:nvSpPr>
        <xdr:cNvPr id="187" name="フローチャート : 判断 186"/>
        <xdr:cNvSpPr/>
      </xdr:nvSpPr>
      <xdr:spPr>
        <a:xfrm>
          <a:off x="1079500" y="1322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142583</xdr:rowOff>
    </xdr:from>
    <xdr:ext cx="469744" cy="259045"/>
    <xdr:sp macro="" textlink="">
      <xdr:nvSpPr>
        <xdr:cNvPr id="188" name="テキスト ボックス 187"/>
        <xdr:cNvSpPr txBox="1"/>
      </xdr:nvSpPr>
      <xdr:spPr>
        <a:xfrm>
          <a:off x="895427" y="1300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162269</xdr:rowOff>
    </xdr:from>
    <xdr:to>
      <xdr:col>6</xdr:col>
      <xdr:colOff>561975</xdr:colOff>
      <xdr:row>78</xdr:row>
      <xdr:rowOff>92419</xdr:rowOff>
    </xdr:to>
    <xdr:sp macro="" textlink="">
      <xdr:nvSpPr>
        <xdr:cNvPr id="194" name="円/楕円 193"/>
        <xdr:cNvSpPr/>
      </xdr:nvSpPr>
      <xdr:spPr>
        <a:xfrm>
          <a:off x="4584700" y="133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140696</xdr:rowOff>
    </xdr:from>
    <xdr:ext cx="469744" cy="259045"/>
    <xdr:sp macro="" textlink="">
      <xdr:nvSpPr>
        <xdr:cNvPr id="195" name="維持補修費該当値テキスト"/>
        <xdr:cNvSpPr txBox="1"/>
      </xdr:nvSpPr>
      <xdr:spPr>
        <a:xfrm>
          <a:off x="4686300" y="1334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65495</xdr:rowOff>
    </xdr:from>
    <xdr:to>
      <xdr:col>5</xdr:col>
      <xdr:colOff>409575</xdr:colOff>
      <xdr:row>78</xdr:row>
      <xdr:rowOff>167095</xdr:rowOff>
    </xdr:to>
    <xdr:sp macro="" textlink="">
      <xdr:nvSpPr>
        <xdr:cNvPr id="196" name="円/楕円 195"/>
        <xdr:cNvSpPr/>
      </xdr:nvSpPr>
      <xdr:spPr>
        <a:xfrm>
          <a:off x="3746500" y="134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158222</xdr:rowOff>
    </xdr:from>
    <xdr:ext cx="469744" cy="259045"/>
    <xdr:sp macro="" textlink="">
      <xdr:nvSpPr>
        <xdr:cNvPr id="197" name="テキスト ボックス 196"/>
        <xdr:cNvSpPr txBox="1"/>
      </xdr:nvSpPr>
      <xdr:spPr>
        <a:xfrm>
          <a:off x="3562427" y="1353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89553</xdr:rowOff>
    </xdr:from>
    <xdr:to>
      <xdr:col>4</xdr:col>
      <xdr:colOff>206375</xdr:colOff>
      <xdr:row>79</xdr:row>
      <xdr:rowOff>19703</xdr:rowOff>
    </xdr:to>
    <xdr:sp macro="" textlink="">
      <xdr:nvSpPr>
        <xdr:cNvPr id="198" name="円/楕円 197"/>
        <xdr:cNvSpPr/>
      </xdr:nvSpPr>
      <xdr:spPr>
        <a:xfrm>
          <a:off x="2857500" y="1346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10830</xdr:rowOff>
    </xdr:from>
    <xdr:ext cx="469744" cy="259045"/>
    <xdr:sp macro="" textlink="">
      <xdr:nvSpPr>
        <xdr:cNvPr id="199" name="テキスト ボックス 198"/>
        <xdr:cNvSpPr txBox="1"/>
      </xdr:nvSpPr>
      <xdr:spPr>
        <a:xfrm>
          <a:off x="2673427" y="1355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74857</xdr:rowOff>
    </xdr:from>
    <xdr:to>
      <xdr:col>3</xdr:col>
      <xdr:colOff>3175</xdr:colOff>
      <xdr:row>79</xdr:row>
      <xdr:rowOff>5007</xdr:rowOff>
    </xdr:to>
    <xdr:sp macro="" textlink="">
      <xdr:nvSpPr>
        <xdr:cNvPr id="200" name="円/楕円 199"/>
        <xdr:cNvSpPr/>
      </xdr:nvSpPr>
      <xdr:spPr>
        <a:xfrm>
          <a:off x="1968500" y="1344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167584</xdr:rowOff>
    </xdr:from>
    <xdr:ext cx="469744" cy="259045"/>
    <xdr:sp macro="" textlink="">
      <xdr:nvSpPr>
        <xdr:cNvPr id="201" name="テキスト ボックス 200"/>
        <xdr:cNvSpPr txBox="1"/>
      </xdr:nvSpPr>
      <xdr:spPr>
        <a:xfrm>
          <a:off x="1784427" y="1354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60815</xdr:rowOff>
    </xdr:from>
    <xdr:to>
      <xdr:col>1</xdr:col>
      <xdr:colOff>485775</xdr:colOff>
      <xdr:row>78</xdr:row>
      <xdr:rowOff>162415</xdr:rowOff>
    </xdr:to>
    <xdr:sp macro="" textlink="">
      <xdr:nvSpPr>
        <xdr:cNvPr id="202" name="円/楕円 201"/>
        <xdr:cNvSpPr/>
      </xdr:nvSpPr>
      <xdr:spPr>
        <a:xfrm>
          <a:off x="1079500" y="134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153542</xdr:rowOff>
    </xdr:from>
    <xdr:ext cx="469744" cy="259045"/>
    <xdr:sp macro="" textlink="">
      <xdr:nvSpPr>
        <xdr:cNvPr id="203" name="テキスト ボックス 202"/>
        <xdr:cNvSpPr txBox="1"/>
      </xdr:nvSpPr>
      <xdr:spPr>
        <a:xfrm>
          <a:off x="895427" y="1352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35785</xdr:rowOff>
    </xdr:from>
    <xdr:to>
      <xdr:col>6</xdr:col>
      <xdr:colOff>510540</xdr:colOff>
      <xdr:row>98</xdr:row>
      <xdr:rowOff>165156</xdr:rowOff>
    </xdr:to>
    <xdr:cxnSp macro="">
      <xdr:nvCxnSpPr>
        <xdr:cNvPr id="230" name="直線コネクタ 229"/>
        <xdr:cNvCxnSpPr/>
      </xdr:nvCxnSpPr>
      <xdr:spPr>
        <a:xfrm flipV="1">
          <a:off x="4633595" y="15466285"/>
          <a:ext cx="1270" cy="150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168983</xdr:rowOff>
    </xdr:from>
    <xdr:ext cx="534377" cy="259045"/>
    <xdr:sp macro="" textlink="">
      <xdr:nvSpPr>
        <xdr:cNvPr id="231" name="扶助費最小値テキスト"/>
        <xdr:cNvSpPr txBox="1"/>
      </xdr:nvSpPr>
      <xdr:spPr>
        <a:xfrm>
          <a:off x="4686300" y="169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66,441</a:t>
          </a:r>
          <a:endParaRPr kumimoji="1" lang="ja-JP" altLang="en-US" sz="1000" b="1">
            <a:latin typeface="ＭＳ Ｐゴシック"/>
          </a:endParaRPr>
        </a:p>
      </xdr:txBody>
    </xdr:sp>
    <xdr:clientData/>
  </xdr:oneCellAnchor>
  <xdr:twoCellAnchor>
    <xdr:from>
      <xdr:col>6</xdr:col>
      <xdr:colOff>422275</xdr:colOff>
      <xdr:row>98</xdr:row>
      <xdr:rowOff>165156</xdr:rowOff>
    </xdr:from>
    <xdr:to>
      <xdr:col>6</xdr:col>
      <xdr:colOff>600075</xdr:colOff>
      <xdr:row>98</xdr:row>
      <xdr:rowOff>165156</xdr:rowOff>
    </xdr:to>
    <xdr:cxnSp macro="">
      <xdr:nvCxnSpPr>
        <xdr:cNvPr id="232" name="直線コネクタ 231"/>
        <xdr:cNvCxnSpPr/>
      </xdr:nvCxnSpPr>
      <xdr:spPr>
        <a:xfrm>
          <a:off x="4546600" y="1696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153912</xdr:rowOff>
    </xdr:from>
    <xdr:ext cx="599010" cy="259045"/>
    <xdr:sp macro="" textlink="">
      <xdr:nvSpPr>
        <xdr:cNvPr id="233" name="扶助費最大値テキスト"/>
        <xdr:cNvSpPr txBox="1"/>
      </xdr:nvSpPr>
      <xdr:spPr>
        <a:xfrm>
          <a:off x="4686300" y="1524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158,364</a:t>
          </a:r>
          <a:endParaRPr kumimoji="1" lang="ja-JP" altLang="en-US" sz="1000" b="1">
            <a:latin typeface="ＭＳ Ｐゴシック"/>
          </a:endParaRPr>
        </a:p>
      </xdr:txBody>
    </xdr:sp>
    <xdr:clientData/>
  </xdr:oneCellAnchor>
  <xdr:twoCellAnchor>
    <xdr:from>
      <xdr:col>6</xdr:col>
      <xdr:colOff>422275</xdr:colOff>
      <xdr:row>90</xdr:row>
      <xdr:rowOff>35785</xdr:rowOff>
    </xdr:from>
    <xdr:to>
      <xdr:col>6</xdr:col>
      <xdr:colOff>600075</xdr:colOff>
      <xdr:row>90</xdr:row>
      <xdr:rowOff>35785</xdr:rowOff>
    </xdr:to>
    <xdr:cxnSp macro="">
      <xdr:nvCxnSpPr>
        <xdr:cNvPr id="234" name="直線コネクタ 233"/>
        <xdr:cNvCxnSpPr/>
      </xdr:nvCxnSpPr>
      <xdr:spPr>
        <a:xfrm>
          <a:off x="4546600" y="1546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49223</xdr:rowOff>
    </xdr:from>
    <xdr:to>
      <xdr:col>6</xdr:col>
      <xdr:colOff>511175</xdr:colOff>
      <xdr:row>96</xdr:row>
      <xdr:rowOff>122898</xdr:rowOff>
    </xdr:to>
    <xdr:cxnSp macro="">
      <xdr:nvCxnSpPr>
        <xdr:cNvPr id="235" name="直線コネクタ 234"/>
        <xdr:cNvCxnSpPr/>
      </xdr:nvCxnSpPr>
      <xdr:spPr>
        <a:xfrm flipV="1">
          <a:off x="3797300" y="16508423"/>
          <a:ext cx="838200" cy="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6715</xdr:rowOff>
    </xdr:from>
    <xdr:ext cx="534377" cy="259045"/>
    <xdr:sp macro="" textlink="">
      <xdr:nvSpPr>
        <xdr:cNvPr id="236" name="扶助費平均値テキスト"/>
        <xdr:cNvSpPr txBox="1"/>
      </xdr:nvSpPr>
      <xdr:spPr>
        <a:xfrm>
          <a:off x="4686300" y="16465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92,712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28288</xdr:rowOff>
    </xdr:from>
    <xdr:to>
      <xdr:col>6</xdr:col>
      <xdr:colOff>561975</xdr:colOff>
      <xdr:row>96</xdr:row>
      <xdr:rowOff>129888</xdr:rowOff>
    </xdr:to>
    <xdr:sp macro="" textlink="">
      <xdr:nvSpPr>
        <xdr:cNvPr id="237" name="フローチャート : 判断 236"/>
        <xdr:cNvSpPr/>
      </xdr:nvSpPr>
      <xdr:spPr>
        <a:xfrm>
          <a:off x="45847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122898</xdr:rowOff>
    </xdr:from>
    <xdr:to>
      <xdr:col>5</xdr:col>
      <xdr:colOff>358775</xdr:colOff>
      <xdr:row>96</xdr:row>
      <xdr:rowOff>157792</xdr:rowOff>
    </xdr:to>
    <xdr:cxnSp macro="">
      <xdr:nvCxnSpPr>
        <xdr:cNvPr id="238" name="直線コネクタ 237"/>
        <xdr:cNvCxnSpPr/>
      </xdr:nvCxnSpPr>
      <xdr:spPr>
        <a:xfrm flipV="1">
          <a:off x="2908300" y="16582098"/>
          <a:ext cx="889000" cy="3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96656</xdr:rowOff>
    </xdr:from>
    <xdr:to>
      <xdr:col>5</xdr:col>
      <xdr:colOff>409575</xdr:colOff>
      <xdr:row>96</xdr:row>
      <xdr:rowOff>26806</xdr:rowOff>
    </xdr:to>
    <xdr:sp macro="" textlink="">
      <xdr:nvSpPr>
        <xdr:cNvPr id="239" name="フローチャート : 判断 238"/>
        <xdr:cNvSpPr/>
      </xdr:nvSpPr>
      <xdr:spPr>
        <a:xfrm>
          <a:off x="3746500" y="163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43333</xdr:rowOff>
    </xdr:from>
    <xdr:ext cx="534377" cy="259045"/>
    <xdr:sp macro="" textlink="">
      <xdr:nvSpPr>
        <xdr:cNvPr id="240" name="テキスト ボックス 239"/>
        <xdr:cNvSpPr txBox="1"/>
      </xdr:nvSpPr>
      <xdr:spPr>
        <a:xfrm>
          <a:off x="3530111" y="1615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99,025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157792</xdr:rowOff>
    </xdr:from>
    <xdr:to>
      <xdr:col>4</xdr:col>
      <xdr:colOff>155575</xdr:colOff>
      <xdr:row>97</xdr:row>
      <xdr:rowOff>81620</xdr:rowOff>
    </xdr:to>
    <xdr:cxnSp macro="">
      <xdr:nvCxnSpPr>
        <xdr:cNvPr id="241" name="直線コネクタ 240"/>
        <xdr:cNvCxnSpPr/>
      </xdr:nvCxnSpPr>
      <xdr:spPr>
        <a:xfrm flipV="1">
          <a:off x="2019300" y="16616992"/>
          <a:ext cx="889000" cy="9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107531</xdr:rowOff>
    </xdr:from>
    <xdr:to>
      <xdr:col>4</xdr:col>
      <xdr:colOff>206375</xdr:colOff>
      <xdr:row>97</xdr:row>
      <xdr:rowOff>37681</xdr:rowOff>
    </xdr:to>
    <xdr:sp macro="" textlink="">
      <xdr:nvSpPr>
        <xdr:cNvPr id="242" name="フローチャート : 判断 241"/>
        <xdr:cNvSpPr/>
      </xdr:nvSpPr>
      <xdr:spPr>
        <a:xfrm>
          <a:off x="2857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28808</xdr:rowOff>
    </xdr:from>
    <xdr:ext cx="534377" cy="259045"/>
    <xdr:sp macro="" textlink="">
      <xdr:nvSpPr>
        <xdr:cNvPr id="243" name="テキスト ボックス 242"/>
        <xdr:cNvSpPr txBox="1"/>
      </xdr:nvSpPr>
      <xdr:spPr>
        <a:xfrm>
          <a:off x="2641111" y="166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81620</xdr:rowOff>
    </xdr:from>
    <xdr:to>
      <xdr:col>2</xdr:col>
      <xdr:colOff>638175</xdr:colOff>
      <xdr:row>97</xdr:row>
      <xdr:rowOff>85962</xdr:rowOff>
    </xdr:to>
    <xdr:cxnSp macro="">
      <xdr:nvCxnSpPr>
        <xdr:cNvPr id="244" name="直線コネクタ 243"/>
        <xdr:cNvCxnSpPr/>
      </xdr:nvCxnSpPr>
      <xdr:spPr>
        <a:xfrm flipV="1">
          <a:off x="1130300" y="16712270"/>
          <a:ext cx="8890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22051</xdr:rowOff>
    </xdr:from>
    <xdr:to>
      <xdr:col>3</xdr:col>
      <xdr:colOff>3175</xdr:colOff>
      <xdr:row>97</xdr:row>
      <xdr:rowOff>123651</xdr:rowOff>
    </xdr:to>
    <xdr:sp macro="" textlink="">
      <xdr:nvSpPr>
        <xdr:cNvPr id="245" name="フローチャート : 判断 244"/>
        <xdr:cNvSpPr/>
      </xdr:nvSpPr>
      <xdr:spPr>
        <a:xfrm>
          <a:off x="1968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140178</xdr:rowOff>
    </xdr:from>
    <xdr:ext cx="534377" cy="259045"/>
    <xdr:sp macro="" textlink="">
      <xdr:nvSpPr>
        <xdr:cNvPr id="246" name="テキスト ボックス 245"/>
        <xdr:cNvSpPr txBox="1"/>
      </xdr:nvSpPr>
      <xdr:spPr>
        <a:xfrm>
          <a:off x="1752111" y="164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24092</xdr:rowOff>
    </xdr:from>
    <xdr:to>
      <xdr:col>1</xdr:col>
      <xdr:colOff>485775</xdr:colOff>
      <xdr:row>97</xdr:row>
      <xdr:rowOff>125692</xdr:rowOff>
    </xdr:to>
    <xdr:sp macro="" textlink="">
      <xdr:nvSpPr>
        <xdr:cNvPr id="247" name="フローチャート : 判断 246"/>
        <xdr:cNvSpPr/>
      </xdr:nvSpPr>
      <xdr:spPr>
        <a:xfrm>
          <a:off x="1079500" y="166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142219</xdr:rowOff>
    </xdr:from>
    <xdr:ext cx="534377" cy="259045"/>
    <xdr:sp macro="" textlink="">
      <xdr:nvSpPr>
        <xdr:cNvPr id="248" name="テキスト ボックス 247"/>
        <xdr:cNvSpPr txBox="1"/>
      </xdr:nvSpPr>
      <xdr:spPr>
        <a:xfrm>
          <a:off x="863111" y="164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169873</xdr:rowOff>
    </xdr:from>
    <xdr:to>
      <xdr:col>6</xdr:col>
      <xdr:colOff>561975</xdr:colOff>
      <xdr:row>96</xdr:row>
      <xdr:rowOff>100023</xdr:rowOff>
    </xdr:to>
    <xdr:sp macro="" textlink="">
      <xdr:nvSpPr>
        <xdr:cNvPr id="254" name="円/楕円 253"/>
        <xdr:cNvSpPr/>
      </xdr:nvSpPr>
      <xdr:spPr>
        <a:xfrm>
          <a:off x="4584700" y="1645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21300</xdr:rowOff>
    </xdr:from>
    <xdr:ext cx="534377" cy="259045"/>
    <xdr:sp macro="" textlink="">
      <xdr:nvSpPr>
        <xdr:cNvPr id="255" name="扶助費該当値テキスト"/>
        <xdr:cNvSpPr txBox="1"/>
      </xdr:nvSpPr>
      <xdr:spPr>
        <a:xfrm>
          <a:off x="4686300" y="1630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94,541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72098</xdr:rowOff>
    </xdr:from>
    <xdr:to>
      <xdr:col>5</xdr:col>
      <xdr:colOff>409575</xdr:colOff>
      <xdr:row>97</xdr:row>
      <xdr:rowOff>2248</xdr:rowOff>
    </xdr:to>
    <xdr:sp macro="" textlink="">
      <xdr:nvSpPr>
        <xdr:cNvPr id="256" name="円/楕円 255"/>
        <xdr:cNvSpPr/>
      </xdr:nvSpPr>
      <xdr:spPr>
        <a:xfrm>
          <a:off x="3746500" y="165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164825</xdr:rowOff>
    </xdr:from>
    <xdr:ext cx="534377" cy="259045"/>
    <xdr:sp macro="" textlink="">
      <xdr:nvSpPr>
        <xdr:cNvPr id="257" name="テキスト ボックス 256"/>
        <xdr:cNvSpPr txBox="1"/>
      </xdr:nvSpPr>
      <xdr:spPr>
        <a:xfrm>
          <a:off x="3530111" y="1662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90,029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106992</xdr:rowOff>
    </xdr:from>
    <xdr:to>
      <xdr:col>4</xdr:col>
      <xdr:colOff>206375</xdr:colOff>
      <xdr:row>97</xdr:row>
      <xdr:rowOff>37142</xdr:rowOff>
    </xdr:to>
    <xdr:sp macro="" textlink="">
      <xdr:nvSpPr>
        <xdr:cNvPr id="258" name="円/楕円 257"/>
        <xdr:cNvSpPr/>
      </xdr:nvSpPr>
      <xdr:spPr>
        <a:xfrm>
          <a:off x="2857500" y="165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53669</xdr:rowOff>
    </xdr:from>
    <xdr:ext cx="534377" cy="259045"/>
    <xdr:sp macro="" textlink="">
      <xdr:nvSpPr>
        <xdr:cNvPr id="259" name="テキスト ボックス 258"/>
        <xdr:cNvSpPr txBox="1"/>
      </xdr:nvSpPr>
      <xdr:spPr>
        <a:xfrm>
          <a:off x="2641111" y="163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87,892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30820</xdr:rowOff>
    </xdr:from>
    <xdr:to>
      <xdr:col>3</xdr:col>
      <xdr:colOff>3175</xdr:colOff>
      <xdr:row>97</xdr:row>
      <xdr:rowOff>132420</xdr:rowOff>
    </xdr:to>
    <xdr:sp macro="" textlink="">
      <xdr:nvSpPr>
        <xdr:cNvPr id="260" name="円/楕円 259"/>
        <xdr:cNvSpPr/>
      </xdr:nvSpPr>
      <xdr:spPr>
        <a:xfrm>
          <a:off x="1968500" y="1666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123547</xdr:rowOff>
    </xdr:from>
    <xdr:ext cx="534377" cy="259045"/>
    <xdr:sp macro="" textlink="">
      <xdr:nvSpPr>
        <xdr:cNvPr id="261" name="テキスト ボックス 260"/>
        <xdr:cNvSpPr txBox="1"/>
      </xdr:nvSpPr>
      <xdr:spPr>
        <a:xfrm>
          <a:off x="1752111" y="1675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82,057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35162</xdr:rowOff>
    </xdr:from>
    <xdr:to>
      <xdr:col>1</xdr:col>
      <xdr:colOff>485775</xdr:colOff>
      <xdr:row>97</xdr:row>
      <xdr:rowOff>136762</xdr:rowOff>
    </xdr:to>
    <xdr:sp macro="" textlink="">
      <xdr:nvSpPr>
        <xdr:cNvPr id="262" name="円/楕円 261"/>
        <xdr:cNvSpPr/>
      </xdr:nvSpPr>
      <xdr:spPr>
        <a:xfrm>
          <a:off x="1079500" y="1666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127889</xdr:rowOff>
    </xdr:from>
    <xdr:ext cx="534377" cy="259045"/>
    <xdr:sp macro="" textlink="">
      <xdr:nvSpPr>
        <xdr:cNvPr id="263" name="テキスト ボックス 262"/>
        <xdr:cNvSpPr txBox="1"/>
      </xdr:nvSpPr>
      <xdr:spPr>
        <a:xfrm>
          <a:off x="863111" y="1675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130670</xdr:rowOff>
    </xdr:from>
    <xdr:to>
      <xdr:col>15</xdr:col>
      <xdr:colOff>180340</xdr:colOff>
      <xdr:row>39</xdr:row>
      <xdr:rowOff>93675</xdr:rowOff>
    </xdr:to>
    <xdr:cxnSp macro="">
      <xdr:nvCxnSpPr>
        <xdr:cNvPr id="288" name="直線コネクタ 287"/>
        <xdr:cNvCxnSpPr/>
      </xdr:nvCxnSpPr>
      <xdr:spPr>
        <a:xfrm flipV="1">
          <a:off x="10475595" y="5274170"/>
          <a:ext cx="1270" cy="150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97502</xdr:rowOff>
    </xdr:from>
    <xdr:ext cx="469744" cy="259045"/>
    <xdr:sp macro="" textlink="">
      <xdr:nvSpPr>
        <xdr:cNvPr id="289" name="補助費等最小値テキスト"/>
        <xdr:cNvSpPr txBox="1"/>
      </xdr:nvSpPr>
      <xdr:spPr>
        <a:xfrm>
          <a:off x="10528300" y="67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8,708</a:t>
          </a:r>
          <a:endParaRPr kumimoji="1" lang="ja-JP" altLang="en-US" sz="1000" b="1">
            <a:latin typeface="ＭＳ Ｐゴシック"/>
          </a:endParaRPr>
        </a:p>
      </xdr:txBody>
    </xdr:sp>
    <xdr:clientData/>
  </xdr:oneCellAnchor>
  <xdr:twoCellAnchor>
    <xdr:from>
      <xdr:col>15</xdr:col>
      <xdr:colOff>92075</xdr:colOff>
      <xdr:row>39</xdr:row>
      <xdr:rowOff>93675</xdr:rowOff>
    </xdr:from>
    <xdr:to>
      <xdr:col>15</xdr:col>
      <xdr:colOff>269875</xdr:colOff>
      <xdr:row>39</xdr:row>
      <xdr:rowOff>93675</xdr:rowOff>
    </xdr:to>
    <xdr:cxnSp macro="">
      <xdr:nvCxnSpPr>
        <xdr:cNvPr id="290" name="直線コネクタ 289"/>
        <xdr:cNvCxnSpPr/>
      </xdr:nvCxnSpPr>
      <xdr:spPr>
        <a:xfrm>
          <a:off x="10388600" y="678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77347</xdr:rowOff>
    </xdr:from>
    <xdr:ext cx="534377" cy="259045"/>
    <xdr:sp macro="" textlink="">
      <xdr:nvSpPr>
        <xdr:cNvPr id="291" name="補助費等最大値テキスト"/>
        <xdr:cNvSpPr txBox="1"/>
      </xdr:nvSpPr>
      <xdr:spPr>
        <a:xfrm>
          <a:off x="10528300" y="50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48,237</a:t>
          </a:r>
          <a:endParaRPr kumimoji="1" lang="ja-JP" altLang="en-US" sz="1000" b="1">
            <a:latin typeface="ＭＳ Ｐゴシック"/>
          </a:endParaRPr>
        </a:p>
      </xdr:txBody>
    </xdr:sp>
    <xdr:clientData/>
  </xdr:oneCellAnchor>
  <xdr:twoCellAnchor>
    <xdr:from>
      <xdr:col>15</xdr:col>
      <xdr:colOff>92075</xdr:colOff>
      <xdr:row>30</xdr:row>
      <xdr:rowOff>130670</xdr:rowOff>
    </xdr:from>
    <xdr:to>
      <xdr:col>15</xdr:col>
      <xdr:colOff>269875</xdr:colOff>
      <xdr:row>30</xdr:row>
      <xdr:rowOff>130670</xdr:rowOff>
    </xdr:to>
    <xdr:cxnSp macro="">
      <xdr:nvCxnSpPr>
        <xdr:cNvPr id="292" name="直線コネクタ 291"/>
        <xdr:cNvCxnSpPr/>
      </xdr:nvCxnSpPr>
      <xdr:spPr>
        <a:xfrm>
          <a:off x="10388600" y="527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119050</xdr:rowOff>
    </xdr:from>
    <xdr:to>
      <xdr:col>15</xdr:col>
      <xdr:colOff>180975</xdr:colOff>
      <xdr:row>33</xdr:row>
      <xdr:rowOff>146406</xdr:rowOff>
    </xdr:to>
    <xdr:cxnSp macro="">
      <xdr:nvCxnSpPr>
        <xdr:cNvPr id="293" name="直線コネクタ 292"/>
        <xdr:cNvCxnSpPr/>
      </xdr:nvCxnSpPr>
      <xdr:spPr>
        <a:xfrm flipV="1">
          <a:off x="9639300" y="5776900"/>
          <a:ext cx="8382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35361</xdr:rowOff>
    </xdr:from>
    <xdr:ext cx="534377" cy="259045"/>
    <xdr:sp macro="" textlink="">
      <xdr:nvSpPr>
        <xdr:cNvPr id="294" name="補助費等平均値テキスト"/>
        <xdr:cNvSpPr txBox="1"/>
      </xdr:nvSpPr>
      <xdr:spPr>
        <a:xfrm>
          <a:off x="10528300" y="603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26,339</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56934</xdr:rowOff>
    </xdr:from>
    <xdr:to>
      <xdr:col>15</xdr:col>
      <xdr:colOff>231775</xdr:colOff>
      <xdr:row>35</xdr:row>
      <xdr:rowOff>158534</xdr:rowOff>
    </xdr:to>
    <xdr:sp macro="" textlink="">
      <xdr:nvSpPr>
        <xdr:cNvPr id="295" name="フローチャート : 判断 294"/>
        <xdr:cNvSpPr/>
      </xdr:nvSpPr>
      <xdr:spPr>
        <a:xfrm>
          <a:off x="104267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138481</xdr:rowOff>
    </xdr:from>
    <xdr:to>
      <xdr:col>14</xdr:col>
      <xdr:colOff>28575</xdr:colOff>
      <xdr:row>33</xdr:row>
      <xdr:rowOff>146406</xdr:rowOff>
    </xdr:to>
    <xdr:cxnSp macro="">
      <xdr:nvCxnSpPr>
        <xdr:cNvPr id="296" name="直線コネクタ 295"/>
        <xdr:cNvCxnSpPr/>
      </xdr:nvCxnSpPr>
      <xdr:spPr>
        <a:xfrm>
          <a:off x="8750300" y="5796331"/>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135382</xdr:rowOff>
    </xdr:from>
    <xdr:to>
      <xdr:col>14</xdr:col>
      <xdr:colOff>79375</xdr:colOff>
      <xdr:row>34</xdr:row>
      <xdr:rowOff>65532</xdr:rowOff>
    </xdr:to>
    <xdr:sp macro="" textlink="">
      <xdr:nvSpPr>
        <xdr:cNvPr id="297" name="フローチャート : 判断 296"/>
        <xdr:cNvSpPr/>
      </xdr:nvSpPr>
      <xdr:spPr>
        <a:xfrm>
          <a:off x="9588500" y="57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56659</xdr:rowOff>
    </xdr:from>
    <xdr:ext cx="534377" cy="259045"/>
    <xdr:sp macro="" textlink="">
      <xdr:nvSpPr>
        <xdr:cNvPr id="298" name="テキスト ボックス 297"/>
        <xdr:cNvSpPr txBox="1"/>
      </xdr:nvSpPr>
      <xdr:spPr>
        <a:xfrm>
          <a:off x="9372111" y="58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138481</xdr:rowOff>
    </xdr:from>
    <xdr:to>
      <xdr:col>12</xdr:col>
      <xdr:colOff>511175</xdr:colOff>
      <xdr:row>34</xdr:row>
      <xdr:rowOff>8979</xdr:rowOff>
    </xdr:to>
    <xdr:cxnSp macro="">
      <xdr:nvCxnSpPr>
        <xdr:cNvPr id="299" name="直線コネクタ 298"/>
        <xdr:cNvCxnSpPr/>
      </xdr:nvCxnSpPr>
      <xdr:spPr>
        <a:xfrm flipV="1">
          <a:off x="7861300" y="5796331"/>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26988</xdr:rowOff>
    </xdr:from>
    <xdr:to>
      <xdr:col>12</xdr:col>
      <xdr:colOff>561975</xdr:colOff>
      <xdr:row>35</xdr:row>
      <xdr:rowOff>128588</xdr:rowOff>
    </xdr:to>
    <xdr:sp macro="" textlink="">
      <xdr:nvSpPr>
        <xdr:cNvPr id="300" name="フローチャート : 判断 299"/>
        <xdr:cNvSpPr/>
      </xdr:nvSpPr>
      <xdr:spPr>
        <a:xfrm>
          <a:off x="8699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119715</xdr:rowOff>
    </xdr:from>
    <xdr:ext cx="534377" cy="259045"/>
    <xdr:sp macro="" textlink="">
      <xdr:nvSpPr>
        <xdr:cNvPr id="301" name="テキスト ボックス 300"/>
        <xdr:cNvSpPr txBox="1"/>
      </xdr:nvSpPr>
      <xdr:spPr>
        <a:xfrm>
          <a:off x="8483111" y="612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8979</xdr:rowOff>
    </xdr:from>
    <xdr:to>
      <xdr:col>11</xdr:col>
      <xdr:colOff>307975</xdr:colOff>
      <xdr:row>34</xdr:row>
      <xdr:rowOff>116802</xdr:rowOff>
    </xdr:to>
    <xdr:cxnSp macro="">
      <xdr:nvCxnSpPr>
        <xdr:cNvPr id="302" name="直線コネクタ 301"/>
        <xdr:cNvCxnSpPr/>
      </xdr:nvCxnSpPr>
      <xdr:spPr>
        <a:xfrm flipV="1">
          <a:off x="6972300" y="5838279"/>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118694</xdr:rowOff>
    </xdr:from>
    <xdr:to>
      <xdr:col>11</xdr:col>
      <xdr:colOff>358775</xdr:colOff>
      <xdr:row>34</xdr:row>
      <xdr:rowOff>48844</xdr:rowOff>
    </xdr:to>
    <xdr:sp macro="" textlink="">
      <xdr:nvSpPr>
        <xdr:cNvPr id="303" name="フローチャート : 判断 302"/>
        <xdr:cNvSpPr/>
      </xdr:nvSpPr>
      <xdr:spPr>
        <a:xfrm>
          <a:off x="7810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65371</xdr:rowOff>
    </xdr:from>
    <xdr:ext cx="534377" cy="259045"/>
    <xdr:sp macro="" textlink="">
      <xdr:nvSpPr>
        <xdr:cNvPr id="304" name="テキスト ボックス 303"/>
        <xdr:cNvSpPr txBox="1"/>
      </xdr:nvSpPr>
      <xdr:spPr>
        <a:xfrm>
          <a:off x="7594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4356</xdr:rowOff>
    </xdr:from>
    <xdr:to>
      <xdr:col>10</xdr:col>
      <xdr:colOff>155575</xdr:colOff>
      <xdr:row>34</xdr:row>
      <xdr:rowOff>105956</xdr:rowOff>
    </xdr:to>
    <xdr:sp macro="" textlink="">
      <xdr:nvSpPr>
        <xdr:cNvPr id="305" name="フローチャート : 判断 304"/>
        <xdr:cNvSpPr/>
      </xdr:nvSpPr>
      <xdr:spPr>
        <a:xfrm>
          <a:off x="6921500" y="583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122483</xdr:rowOff>
    </xdr:from>
    <xdr:ext cx="534377" cy="259045"/>
    <xdr:sp macro="" textlink="">
      <xdr:nvSpPr>
        <xdr:cNvPr id="306" name="テキスト ボックス 305"/>
        <xdr:cNvSpPr txBox="1"/>
      </xdr:nvSpPr>
      <xdr:spPr>
        <a:xfrm>
          <a:off x="6705111" y="56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68250</xdr:rowOff>
    </xdr:from>
    <xdr:to>
      <xdr:col>15</xdr:col>
      <xdr:colOff>231775</xdr:colOff>
      <xdr:row>33</xdr:row>
      <xdr:rowOff>169850</xdr:rowOff>
    </xdr:to>
    <xdr:sp macro="" textlink="">
      <xdr:nvSpPr>
        <xdr:cNvPr id="312" name="円/楕円 311"/>
        <xdr:cNvSpPr/>
      </xdr:nvSpPr>
      <xdr:spPr>
        <a:xfrm>
          <a:off x="10426700" y="57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91127</xdr:rowOff>
    </xdr:from>
    <xdr:ext cx="534377" cy="259045"/>
    <xdr:sp macro="" textlink="">
      <xdr:nvSpPr>
        <xdr:cNvPr id="313" name="補助費等該当値テキスト"/>
        <xdr:cNvSpPr txBox="1"/>
      </xdr:nvSpPr>
      <xdr:spPr>
        <a:xfrm>
          <a:off x="10528300" y="557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35,042</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95606</xdr:rowOff>
    </xdr:from>
    <xdr:to>
      <xdr:col>14</xdr:col>
      <xdr:colOff>79375</xdr:colOff>
      <xdr:row>34</xdr:row>
      <xdr:rowOff>25756</xdr:rowOff>
    </xdr:to>
    <xdr:sp macro="" textlink="">
      <xdr:nvSpPr>
        <xdr:cNvPr id="314" name="円/楕円 313"/>
        <xdr:cNvSpPr/>
      </xdr:nvSpPr>
      <xdr:spPr>
        <a:xfrm>
          <a:off x="9588500" y="57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42283</xdr:rowOff>
    </xdr:from>
    <xdr:ext cx="534377" cy="259045"/>
    <xdr:sp macro="" textlink="">
      <xdr:nvSpPr>
        <xdr:cNvPr id="315" name="テキスト ボックス 314"/>
        <xdr:cNvSpPr txBox="1"/>
      </xdr:nvSpPr>
      <xdr:spPr>
        <a:xfrm>
          <a:off x="9372111" y="55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34,324</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87681</xdr:rowOff>
    </xdr:from>
    <xdr:to>
      <xdr:col>12</xdr:col>
      <xdr:colOff>561975</xdr:colOff>
      <xdr:row>34</xdr:row>
      <xdr:rowOff>17831</xdr:rowOff>
    </xdr:to>
    <xdr:sp macro="" textlink="">
      <xdr:nvSpPr>
        <xdr:cNvPr id="316" name="円/楕円 315"/>
        <xdr:cNvSpPr/>
      </xdr:nvSpPr>
      <xdr:spPr>
        <a:xfrm>
          <a:off x="8699500" y="574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34358</xdr:rowOff>
    </xdr:from>
    <xdr:ext cx="534377" cy="259045"/>
    <xdr:sp macro="" textlink="">
      <xdr:nvSpPr>
        <xdr:cNvPr id="317" name="テキスト ボックス 316"/>
        <xdr:cNvSpPr txBox="1"/>
      </xdr:nvSpPr>
      <xdr:spPr>
        <a:xfrm>
          <a:off x="8483111" y="552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34,532</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129629</xdr:rowOff>
    </xdr:from>
    <xdr:to>
      <xdr:col>11</xdr:col>
      <xdr:colOff>358775</xdr:colOff>
      <xdr:row>34</xdr:row>
      <xdr:rowOff>59779</xdr:rowOff>
    </xdr:to>
    <xdr:sp macro="" textlink="">
      <xdr:nvSpPr>
        <xdr:cNvPr id="318" name="円/楕円 317"/>
        <xdr:cNvSpPr/>
      </xdr:nvSpPr>
      <xdr:spPr>
        <a:xfrm>
          <a:off x="7810500" y="578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50906</xdr:rowOff>
    </xdr:from>
    <xdr:ext cx="534377" cy="259045"/>
    <xdr:sp macro="" textlink="">
      <xdr:nvSpPr>
        <xdr:cNvPr id="319" name="テキスト ボックス 318"/>
        <xdr:cNvSpPr txBox="1"/>
      </xdr:nvSpPr>
      <xdr:spPr>
        <a:xfrm>
          <a:off x="7594111" y="58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33,431</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66002</xdr:rowOff>
    </xdr:from>
    <xdr:to>
      <xdr:col>10</xdr:col>
      <xdr:colOff>155575</xdr:colOff>
      <xdr:row>34</xdr:row>
      <xdr:rowOff>167602</xdr:rowOff>
    </xdr:to>
    <xdr:sp macro="" textlink="">
      <xdr:nvSpPr>
        <xdr:cNvPr id="320" name="円/楕円 319"/>
        <xdr:cNvSpPr/>
      </xdr:nvSpPr>
      <xdr:spPr>
        <a:xfrm>
          <a:off x="6921500" y="589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158729</xdr:rowOff>
    </xdr:from>
    <xdr:ext cx="534377" cy="259045"/>
    <xdr:sp macro="" textlink="">
      <xdr:nvSpPr>
        <xdr:cNvPr id="321" name="テキスト ボックス 320"/>
        <xdr:cNvSpPr txBox="1"/>
      </xdr:nvSpPr>
      <xdr:spPr>
        <a:xfrm>
          <a:off x="6705111" y="598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48,210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3302</xdr:rowOff>
    </xdr:from>
    <xdr:to>
      <xdr:col>15</xdr:col>
      <xdr:colOff>180340</xdr:colOff>
      <xdr:row>59</xdr:row>
      <xdr:rowOff>36906</xdr:rowOff>
    </xdr:to>
    <xdr:cxnSp macro="">
      <xdr:nvCxnSpPr>
        <xdr:cNvPr id="346" name="直線コネクタ 345"/>
        <xdr:cNvCxnSpPr/>
      </xdr:nvCxnSpPr>
      <xdr:spPr>
        <a:xfrm flipV="1">
          <a:off x="10475595" y="8575802"/>
          <a:ext cx="1270" cy="15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40733</xdr:rowOff>
    </xdr:from>
    <xdr:ext cx="534377" cy="259045"/>
    <xdr:sp macro="" textlink="">
      <xdr:nvSpPr>
        <xdr:cNvPr id="347" name="普通建設事業費最小値テキスト"/>
        <xdr:cNvSpPr txBox="1"/>
      </xdr:nvSpPr>
      <xdr:spPr>
        <a:xfrm>
          <a:off x="10528300" y="101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20,396</a:t>
          </a:r>
          <a:endParaRPr kumimoji="1" lang="ja-JP" altLang="en-US" sz="1000" b="1">
            <a:latin typeface="ＭＳ Ｐゴシック"/>
          </a:endParaRPr>
        </a:p>
      </xdr:txBody>
    </xdr:sp>
    <xdr:clientData/>
  </xdr:oneCellAnchor>
  <xdr:twoCellAnchor>
    <xdr:from>
      <xdr:col>15</xdr:col>
      <xdr:colOff>92075</xdr:colOff>
      <xdr:row>59</xdr:row>
      <xdr:rowOff>36906</xdr:rowOff>
    </xdr:from>
    <xdr:to>
      <xdr:col>15</xdr:col>
      <xdr:colOff>269875</xdr:colOff>
      <xdr:row>59</xdr:row>
      <xdr:rowOff>36906</xdr:rowOff>
    </xdr:to>
    <xdr:cxnSp macro="">
      <xdr:nvCxnSpPr>
        <xdr:cNvPr id="348" name="直線コネクタ 347"/>
        <xdr:cNvCxnSpPr/>
      </xdr:nvCxnSpPr>
      <xdr:spPr>
        <a:xfrm>
          <a:off x="10388600" y="1015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121429</xdr:rowOff>
    </xdr:from>
    <xdr:ext cx="599010" cy="259045"/>
    <xdr:sp macro="" textlink="">
      <xdr:nvSpPr>
        <xdr:cNvPr id="349" name="普通建設事業費最大値テキスト"/>
        <xdr:cNvSpPr txBox="1"/>
      </xdr:nvSpPr>
      <xdr:spPr>
        <a:xfrm>
          <a:off x="10528300" y="835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103,160</a:t>
          </a:r>
          <a:endParaRPr kumimoji="1" lang="ja-JP" altLang="en-US" sz="1000" b="1">
            <a:latin typeface="ＭＳ Ｐゴシック"/>
          </a:endParaRPr>
        </a:p>
      </xdr:txBody>
    </xdr:sp>
    <xdr:clientData/>
  </xdr:oneCellAnchor>
  <xdr:twoCellAnchor>
    <xdr:from>
      <xdr:col>15</xdr:col>
      <xdr:colOff>92075</xdr:colOff>
      <xdr:row>50</xdr:row>
      <xdr:rowOff>3302</xdr:rowOff>
    </xdr:from>
    <xdr:to>
      <xdr:col>15</xdr:col>
      <xdr:colOff>269875</xdr:colOff>
      <xdr:row>50</xdr:row>
      <xdr:rowOff>3302</xdr:rowOff>
    </xdr:to>
    <xdr:cxnSp macro="">
      <xdr:nvCxnSpPr>
        <xdr:cNvPr id="350" name="直線コネクタ 349"/>
        <xdr:cNvCxnSpPr/>
      </xdr:nvCxnSpPr>
      <xdr:spPr>
        <a:xfrm>
          <a:off x="10388600" y="857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49460</xdr:rowOff>
    </xdr:from>
    <xdr:to>
      <xdr:col>15</xdr:col>
      <xdr:colOff>180975</xdr:colOff>
      <xdr:row>56</xdr:row>
      <xdr:rowOff>125774</xdr:rowOff>
    </xdr:to>
    <xdr:cxnSp macro="">
      <xdr:nvCxnSpPr>
        <xdr:cNvPr id="351" name="直線コネクタ 350"/>
        <xdr:cNvCxnSpPr/>
      </xdr:nvCxnSpPr>
      <xdr:spPr>
        <a:xfrm flipV="1">
          <a:off x="9639300" y="9650660"/>
          <a:ext cx="838200" cy="7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107466</xdr:rowOff>
    </xdr:from>
    <xdr:ext cx="534377" cy="259045"/>
    <xdr:sp macro="" textlink="">
      <xdr:nvSpPr>
        <xdr:cNvPr id="352" name="普通建設事業費平均値テキスト"/>
        <xdr:cNvSpPr txBox="1"/>
      </xdr:nvSpPr>
      <xdr:spPr>
        <a:xfrm>
          <a:off x="10528300" y="970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129039</xdr:rowOff>
    </xdr:from>
    <xdr:to>
      <xdr:col>15</xdr:col>
      <xdr:colOff>231775</xdr:colOff>
      <xdr:row>57</xdr:row>
      <xdr:rowOff>59189</xdr:rowOff>
    </xdr:to>
    <xdr:sp macro="" textlink="">
      <xdr:nvSpPr>
        <xdr:cNvPr id="353" name="フローチャート : 判断 352"/>
        <xdr:cNvSpPr/>
      </xdr:nvSpPr>
      <xdr:spPr>
        <a:xfrm>
          <a:off x="104267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125774</xdr:rowOff>
    </xdr:from>
    <xdr:to>
      <xdr:col>14</xdr:col>
      <xdr:colOff>28575</xdr:colOff>
      <xdr:row>58</xdr:row>
      <xdr:rowOff>25000</xdr:rowOff>
    </xdr:to>
    <xdr:cxnSp macro="">
      <xdr:nvCxnSpPr>
        <xdr:cNvPr id="354" name="直線コネクタ 353"/>
        <xdr:cNvCxnSpPr/>
      </xdr:nvCxnSpPr>
      <xdr:spPr>
        <a:xfrm flipV="1">
          <a:off x="8750300" y="9726974"/>
          <a:ext cx="889000" cy="24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59716</xdr:rowOff>
    </xdr:from>
    <xdr:to>
      <xdr:col>14</xdr:col>
      <xdr:colOff>79375</xdr:colOff>
      <xdr:row>56</xdr:row>
      <xdr:rowOff>161316</xdr:rowOff>
    </xdr:to>
    <xdr:sp macro="" textlink="">
      <xdr:nvSpPr>
        <xdr:cNvPr id="355" name="フローチャート : 判断 354"/>
        <xdr:cNvSpPr/>
      </xdr:nvSpPr>
      <xdr:spPr>
        <a:xfrm>
          <a:off x="9588500" y="966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6393</xdr:rowOff>
    </xdr:from>
    <xdr:ext cx="534377" cy="259045"/>
    <xdr:sp macro="" textlink="">
      <xdr:nvSpPr>
        <xdr:cNvPr id="356" name="テキスト ボックス 355"/>
        <xdr:cNvSpPr txBox="1"/>
      </xdr:nvSpPr>
      <xdr:spPr>
        <a:xfrm>
          <a:off x="9372111" y="94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43,532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25000</xdr:rowOff>
    </xdr:from>
    <xdr:to>
      <xdr:col>12</xdr:col>
      <xdr:colOff>511175</xdr:colOff>
      <xdr:row>58</xdr:row>
      <xdr:rowOff>33725</xdr:rowOff>
    </xdr:to>
    <xdr:cxnSp macro="">
      <xdr:nvCxnSpPr>
        <xdr:cNvPr id="357" name="直線コネクタ 356"/>
        <xdr:cNvCxnSpPr/>
      </xdr:nvCxnSpPr>
      <xdr:spPr>
        <a:xfrm flipV="1">
          <a:off x="7861300" y="9969100"/>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29521</xdr:rowOff>
    </xdr:from>
    <xdr:to>
      <xdr:col>12</xdr:col>
      <xdr:colOff>561975</xdr:colOff>
      <xdr:row>56</xdr:row>
      <xdr:rowOff>131121</xdr:rowOff>
    </xdr:to>
    <xdr:sp macro="" textlink="">
      <xdr:nvSpPr>
        <xdr:cNvPr id="358" name="フローチャート : 判断 357"/>
        <xdr:cNvSpPr/>
      </xdr:nvSpPr>
      <xdr:spPr>
        <a:xfrm>
          <a:off x="8699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147648</xdr:rowOff>
    </xdr:from>
    <xdr:ext cx="534377" cy="259045"/>
    <xdr:sp macro="" textlink="">
      <xdr:nvSpPr>
        <xdr:cNvPr id="359" name="テキスト ボックス 358"/>
        <xdr:cNvSpPr txBox="1"/>
      </xdr:nvSpPr>
      <xdr:spPr>
        <a:xfrm>
          <a:off x="8483111" y="940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159474</xdr:rowOff>
    </xdr:from>
    <xdr:to>
      <xdr:col>11</xdr:col>
      <xdr:colOff>307975</xdr:colOff>
      <xdr:row>58</xdr:row>
      <xdr:rowOff>33725</xdr:rowOff>
    </xdr:to>
    <xdr:cxnSp macro="">
      <xdr:nvCxnSpPr>
        <xdr:cNvPr id="360" name="直線コネクタ 359"/>
        <xdr:cNvCxnSpPr/>
      </xdr:nvCxnSpPr>
      <xdr:spPr>
        <a:xfrm>
          <a:off x="6972300" y="9932124"/>
          <a:ext cx="889000" cy="4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67164</xdr:rowOff>
    </xdr:from>
    <xdr:to>
      <xdr:col>11</xdr:col>
      <xdr:colOff>358775</xdr:colOff>
      <xdr:row>56</xdr:row>
      <xdr:rowOff>168764</xdr:rowOff>
    </xdr:to>
    <xdr:sp macro="" textlink="">
      <xdr:nvSpPr>
        <xdr:cNvPr id="361" name="フローチャート : 判断 360"/>
        <xdr:cNvSpPr/>
      </xdr:nvSpPr>
      <xdr:spPr>
        <a:xfrm>
          <a:off x="7810500" y="96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13841</xdr:rowOff>
    </xdr:from>
    <xdr:ext cx="534377" cy="259045"/>
    <xdr:sp macro="" textlink="">
      <xdr:nvSpPr>
        <xdr:cNvPr id="362" name="テキスト ボックス 361"/>
        <xdr:cNvSpPr txBox="1"/>
      </xdr:nvSpPr>
      <xdr:spPr>
        <a:xfrm>
          <a:off x="7594111" y="94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137954</xdr:rowOff>
    </xdr:from>
    <xdr:to>
      <xdr:col>10</xdr:col>
      <xdr:colOff>155575</xdr:colOff>
      <xdr:row>57</xdr:row>
      <xdr:rowOff>68104</xdr:rowOff>
    </xdr:to>
    <xdr:sp macro="" textlink="">
      <xdr:nvSpPr>
        <xdr:cNvPr id="363" name="フローチャート : 判断 362"/>
        <xdr:cNvSpPr/>
      </xdr:nvSpPr>
      <xdr:spPr>
        <a:xfrm>
          <a:off x="6921500" y="97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84631</xdr:rowOff>
    </xdr:from>
    <xdr:ext cx="534377" cy="259045"/>
    <xdr:sp macro="" textlink="">
      <xdr:nvSpPr>
        <xdr:cNvPr id="364" name="テキスト ボックス 363"/>
        <xdr:cNvSpPr txBox="1"/>
      </xdr:nvSpPr>
      <xdr:spPr>
        <a:xfrm>
          <a:off x="6705111" y="95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170110</xdr:rowOff>
    </xdr:from>
    <xdr:to>
      <xdr:col>15</xdr:col>
      <xdr:colOff>231775</xdr:colOff>
      <xdr:row>56</xdr:row>
      <xdr:rowOff>100260</xdr:rowOff>
    </xdr:to>
    <xdr:sp macro="" textlink="">
      <xdr:nvSpPr>
        <xdr:cNvPr id="370" name="円/楕円 369"/>
        <xdr:cNvSpPr/>
      </xdr:nvSpPr>
      <xdr:spPr>
        <a:xfrm>
          <a:off x="10426700" y="95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21537</xdr:rowOff>
    </xdr:from>
    <xdr:ext cx="534377" cy="259045"/>
    <xdr:sp macro="" textlink="">
      <xdr:nvSpPr>
        <xdr:cNvPr id="371" name="普通建設事業費該当値テキスト"/>
        <xdr:cNvSpPr txBox="1"/>
      </xdr:nvSpPr>
      <xdr:spPr>
        <a:xfrm>
          <a:off x="10528300" y="945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46,737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74974</xdr:rowOff>
    </xdr:from>
    <xdr:to>
      <xdr:col>14</xdr:col>
      <xdr:colOff>79375</xdr:colOff>
      <xdr:row>57</xdr:row>
      <xdr:rowOff>5124</xdr:rowOff>
    </xdr:to>
    <xdr:sp macro="" textlink="">
      <xdr:nvSpPr>
        <xdr:cNvPr id="372" name="円/楕円 371"/>
        <xdr:cNvSpPr/>
      </xdr:nvSpPr>
      <xdr:spPr>
        <a:xfrm>
          <a:off x="9588500" y="96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167701</xdr:rowOff>
    </xdr:from>
    <xdr:ext cx="534377" cy="259045"/>
    <xdr:sp macro="" textlink="">
      <xdr:nvSpPr>
        <xdr:cNvPr id="373" name="テキスト ボックス 372"/>
        <xdr:cNvSpPr txBox="1"/>
      </xdr:nvSpPr>
      <xdr:spPr>
        <a:xfrm>
          <a:off x="9372111" y="9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42,731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145650</xdr:rowOff>
    </xdr:from>
    <xdr:to>
      <xdr:col>12</xdr:col>
      <xdr:colOff>561975</xdr:colOff>
      <xdr:row>58</xdr:row>
      <xdr:rowOff>75800</xdr:rowOff>
    </xdr:to>
    <xdr:sp macro="" textlink="">
      <xdr:nvSpPr>
        <xdr:cNvPr id="374" name="円/楕円 373"/>
        <xdr:cNvSpPr/>
      </xdr:nvSpPr>
      <xdr:spPr>
        <a:xfrm>
          <a:off x="8699500" y="99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66927</xdr:rowOff>
    </xdr:from>
    <xdr:ext cx="534377" cy="259045"/>
    <xdr:sp macro="" textlink="">
      <xdr:nvSpPr>
        <xdr:cNvPr id="375" name="テキスト ボックス 374"/>
        <xdr:cNvSpPr txBox="1"/>
      </xdr:nvSpPr>
      <xdr:spPr>
        <a:xfrm>
          <a:off x="8483111" y="1001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30,021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154375</xdr:rowOff>
    </xdr:from>
    <xdr:to>
      <xdr:col>11</xdr:col>
      <xdr:colOff>358775</xdr:colOff>
      <xdr:row>58</xdr:row>
      <xdr:rowOff>84525</xdr:rowOff>
    </xdr:to>
    <xdr:sp macro="" textlink="">
      <xdr:nvSpPr>
        <xdr:cNvPr id="376" name="円/楕円 375"/>
        <xdr:cNvSpPr/>
      </xdr:nvSpPr>
      <xdr:spPr>
        <a:xfrm>
          <a:off x="7810500" y="99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75652</xdr:rowOff>
    </xdr:from>
    <xdr:ext cx="534377" cy="259045"/>
    <xdr:sp macro="" textlink="">
      <xdr:nvSpPr>
        <xdr:cNvPr id="377" name="テキスト ボックス 376"/>
        <xdr:cNvSpPr txBox="1"/>
      </xdr:nvSpPr>
      <xdr:spPr>
        <a:xfrm>
          <a:off x="7594111" y="100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29,563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108674</xdr:rowOff>
    </xdr:from>
    <xdr:to>
      <xdr:col>10</xdr:col>
      <xdr:colOff>155575</xdr:colOff>
      <xdr:row>58</xdr:row>
      <xdr:rowOff>38824</xdr:rowOff>
    </xdr:to>
    <xdr:sp macro="" textlink="">
      <xdr:nvSpPr>
        <xdr:cNvPr id="378" name="円/楕円 377"/>
        <xdr:cNvSpPr/>
      </xdr:nvSpPr>
      <xdr:spPr>
        <a:xfrm>
          <a:off x="6921500" y="98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29951</xdr:rowOff>
    </xdr:from>
    <xdr:ext cx="534377" cy="259045"/>
    <xdr:sp macro="" textlink="">
      <xdr:nvSpPr>
        <xdr:cNvPr id="379" name="テキスト ボックス 378"/>
        <xdr:cNvSpPr txBox="1"/>
      </xdr:nvSpPr>
      <xdr:spPr>
        <a:xfrm>
          <a:off x="6705111" y="997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84493</xdr:rowOff>
    </xdr:from>
    <xdr:to>
      <xdr:col>15</xdr:col>
      <xdr:colOff>180340</xdr:colOff>
      <xdr:row>79</xdr:row>
      <xdr:rowOff>34620</xdr:rowOff>
    </xdr:to>
    <xdr:cxnSp macro="">
      <xdr:nvCxnSpPr>
        <xdr:cNvPr id="403" name="直線コネクタ 402"/>
        <xdr:cNvCxnSpPr/>
      </xdr:nvCxnSpPr>
      <xdr:spPr>
        <a:xfrm flipV="1">
          <a:off x="10475595" y="12257443"/>
          <a:ext cx="1270" cy="1321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38447</xdr:rowOff>
    </xdr:from>
    <xdr:ext cx="378565" cy="259045"/>
    <xdr:sp macro="" textlink="">
      <xdr:nvSpPr>
        <xdr:cNvPr id="404" name="普通建設事業費 （ うち新規整備　）最小値テキスト"/>
        <xdr:cNvSpPr txBox="1"/>
      </xdr:nvSpPr>
      <xdr:spPr>
        <a:xfrm>
          <a:off x="10528300" y="1358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15</xdr:col>
      <xdr:colOff>92075</xdr:colOff>
      <xdr:row>79</xdr:row>
      <xdr:rowOff>34620</xdr:rowOff>
    </xdr:from>
    <xdr:to>
      <xdr:col>15</xdr:col>
      <xdr:colOff>269875</xdr:colOff>
      <xdr:row>79</xdr:row>
      <xdr:rowOff>34620</xdr:rowOff>
    </xdr:to>
    <xdr:cxnSp macro="">
      <xdr:nvCxnSpPr>
        <xdr:cNvPr id="405" name="直線コネクタ 404"/>
        <xdr:cNvCxnSpPr/>
      </xdr:nvCxnSpPr>
      <xdr:spPr>
        <a:xfrm>
          <a:off x="10388600" y="1357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31170</xdr:rowOff>
    </xdr:from>
    <xdr:ext cx="534377" cy="259045"/>
    <xdr:sp macro="" textlink="">
      <xdr:nvSpPr>
        <xdr:cNvPr id="406" name="普通建設事業費 （ うち新規整備　）最大値テキスト"/>
        <xdr:cNvSpPr txBox="1"/>
      </xdr:nvSpPr>
      <xdr:spPr>
        <a:xfrm>
          <a:off x="10528300" y="1203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34,949</a:t>
          </a:r>
          <a:endParaRPr kumimoji="1" lang="ja-JP" altLang="en-US" sz="1000" b="1">
            <a:latin typeface="ＭＳ Ｐゴシック"/>
          </a:endParaRPr>
        </a:p>
      </xdr:txBody>
    </xdr:sp>
    <xdr:clientData/>
  </xdr:oneCellAnchor>
  <xdr:twoCellAnchor>
    <xdr:from>
      <xdr:col>15</xdr:col>
      <xdr:colOff>92075</xdr:colOff>
      <xdr:row>71</xdr:row>
      <xdr:rowOff>84493</xdr:rowOff>
    </xdr:from>
    <xdr:to>
      <xdr:col>15</xdr:col>
      <xdr:colOff>269875</xdr:colOff>
      <xdr:row>71</xdr:row>
      <xdr:rowOff>84493</xdr:rowOff>
    </xdr:to>
    <xdr:cxnSp macro="">
      <xdr:nvCxnSpPr>
        <xdr:cNvPr id="407" name="直線コネクタ 406"/>
        <xdr:cNvCxnSpPr/>
      </xdr:nvCxnSpPr>
      <xdr:spPr>
        <a:xfrm>
          <a:off x="10388600" y="1225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48794</xdr:rowOff>
    </xdr:from>
    <xdr:to>
      <xdr:col>15</xdr:col>
      <xdr:colOff>180975</xdr:colOff>
      <xdr:row>77</xdr:row>
      <xdr:rowOff>101143</xdr:rowOff>
    </xdr:to>
    <xdr:cxnSp macro="">
      <xdr:nvCxnSpPr>
        <xdr:cNvPr id="408" name="直線コネクタ 407"/>
        <xdr:cNvCxnSpPr/>
      </xdr:nvCxnSpPr>
      <xdr:spPr>
        <a:xfrm>
          <a:off x="9639300" y="13078994"/>
          <a:ext cx="838200" cy="22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166451</xdr:rowOff>
    </xdr:from>
    <xdr:ext cx="469744" cy="259045"/>
    <xdr:sp macro="" textlink="">
      <xdr:nvSpPr>
        <xdr:cNvPr id="409" name="普通建設事業費 （ うち新規整備　）平均値テキスト"/>
        <xdr:cNvSpPr txBox="1"/>
      </xdr:nvSpPr>
      <xdr:spPr>
        <a:xfrm>
          <a:off x="10528300" y="13025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143574</xdr:rowOff>
    </xdr:from>
    <xdr:to>
      <xdr:col>15</xdr:col>
      <xdr:colOff>231775</xdr:colOff>
      <xdr:row>77</xdr:row>
      <xdr:rowOff>73724</xdr:rowOff>
    </xdr:to>
    <xdr:sp macro="" textlink="">
      <xdr:nvSpPr>
        <xdr:cNvPr id="410" name="フローチャート : 判断 409"/>
        <xdr:cNvSpPr/>
      </xdr:nvSpPr>
      <xdr:spPr>
        <a:xfrm>
          <a:off x="104267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48794</xdr:rowOff>
    </xdr:from>
    <xdr:to>
      <xdr:col>14</xdr:col>
      <xdr:colOff>28575</xdr:colOff>
      <xdr:row>79</xdr:row>
      <xdr:rowOff>23837</xdr:rowOff>
    </xdr:to>
    <xdr:cxnSp macro="">
      <xdr:nvCxnSpPr>
        <xdr:cNvPr id="411" name="直線コネクタ 410"/>
        <xdr:cNvCxnSpPr/>
      </xdr:nvCxnSpPr>
      <xdr:spPr>
        <a:xfrm flipV="1">
          <a:off x="8750300" y="13078994"/>
          <a:ext cx="889000" cy="48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30265</xdr:rowOff>
    </xdr:from>
    <xdr:to>
      <xdr:col>14</xdr:col>
      <xdr:colOff>79375</xdr:colOff>
      <xdr:row>76</xdr:row>
      <xdr:rowOff>131865</xdr:rowOff>
    </xdr:to>
    <xdr:sp macro="" textlink="">
      <xdr:nvSpPr>
        <xdr:cNvPr id="412" name="フローチャート : 判断 411"/>
        <xdr:cNvSpPr/>
      </xdr:nvSpPr>
      <xdr:spPr>
        <a:xfrm>
          <a:off x="9588500" y="130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122992</xdr:rowOff>
    </xdr:from>
    <xdr:ext cx="534377" cy="259045"/>
    <xdr:sp macro="" textlink="">
      <xdr:nvSpPr>
        <xdr:cNvPr id="413" name="テキスト ボックス 412"/>
        <xdr:cNvSpPr txBox="1"/>
      </xdr:nvSpPr>
      <xdr:spPr>
        <a:xfrm>
          <a:off x="9372111" y="131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12,539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75794</xdr:rowOff>
    </xdr:from>
    <xdr:to>
      <xdr:col>12</xdr:col>
      <xdr:colOff>561975</xdr:colOff>
      <xdr:row>76</xdr:row>
      <xdr:rowOff>5944</xdr:rowOff>
    </xdr:to>
    <xdr:sp macro="" textlink="">
      <xdr:nvSpPr>
        <xdr:cNvPr id="414" name="フローチャート : 判断 413"/>
        <xdr:cNvSpPr/>
      </xdr:nvSpPr>
      <xdr:spPr>
        <a:xfrm>
          <a:off x="8699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22471</xdr:rowOff>
    </xdr:from>
    <xdr:ext cx="534377" cy="259045"/>
    <xdr:sp macro="" textlink="">
      <xdr:nvSpPr>
        <xdr:cNvPr id="415" name="テキスト ボックス 414"/>
        <xdr:cNvSpPr txBox="1"/>
      </xdr:nvSpPr>
      <xdr:spPr>
        <a:xfrm>
          <a:off x="8483111" y="127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50343</xdr:rowOff>
    </xdr:from>
    <xdr:to>
      <xdr:col>15</xdr:col>
      <xdr:colOff>231775</xdr:colOff>
      <xdr:row>77</xdr:row>
      <xdr:rowOff>151943</xdr:rowOff>
    </xdr:to>
    <xdr:sp macro="" textlink="">
      <xdr:nvSpPr>
        <xdr:cNvPr id="421" name="円/楕円 420"/>
        <xdr:cNvSpPr/>
      </xdr:nvSpPr>
      <xdr:spPr>
        <a:xfrm>
          <a:off x="10426700" y="132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28770</xdr:rowOff>
    </xdr:from>
    <xdr:ext cx="469744" cy="259045"/>
    <xdr:sp macro="" textlink="">
      <xdr:nvSpPr>
        <xdr:cNvPr id="422" name="普通建設事業費 （ うち新規整備　）該当値テキスト"/>
        <xdr:cNvSpPr txBox="1"/>
      </xdr:nvSpPr>
      <xdr:spPr>
        <a:xfrm>
          <a:off x="10528300" y="132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7,512</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169444</xdr:rowOff>
    </xdr:from>
    <xdr:to>
      <xdr:col>14</xdr:col>
      <xdr:colOff>79375</xdr:colOff>
      <xdr:row>76</xdr:row>
      <xdr:rowOff>99594</xdr:rowOff>
    </xdr:to>
    <xdr:sp macro="" textlink="">
      <xdr:nvSpPr>
        <xdr:cNvPr id="423" name="円/楕円 422"/>
        <xdr:cNvSpPr/>
      </xdr:nvSpPr>
      <xdr:spPr>
        <a:xfrm>
          <a:off x="9588500" y="130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116120</xdr:rowOff>
    </xdr:from>
    <xdr:ext cx="534377" cy="259045"/>
    <xdr:sp macro="" textlink="">
      <xdr:nvSpPr>
        <xdr:cNvPr id="424" name="テキスト ボックス 423"/>
        <xdr:cNvSpPr txBox="1"/>
      </xdr:nvSpPr>
      <xdr:spPr>
        <a:xfrm>
          <a:off x="9372111" y="1280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144487</xdr:rowOff>
    </xdr:from>
    <xdr:to>
      <xdr:col>12</xdr:col>
      <xdr:colOff>561975</xdr:colOff>
      <xdr:row>79</xdr:row>
      <xdr:rowOff>74637</xdr:rowOff>
    </xdr:to>
    <xdr:sp macro="" textlink="">
      <xdr:nvSpPr>
        <xdr:cNvPr id="425" name="円/楕円 424"/>
        <xdr:cNvSpPr/>
      </xdr:nvSpPr>
      <xdr:spPr>
        <a:xfrm>
          <a:off x="8699500" y="1351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65764</xdr:rowOff>
    </xdr:from>
    <xdr:ext cx="378565" cy="259045"/>
    <xdr:sp macro="" textlink="">
      <xdr:nvSpPr>
        <xdr:cNvPr id="426" name="テキスト ボックス 425"/>
        <xdr:cNvSpPr txBox="1"/>
      </xdr:nvSpPr>
      <xdr:spPr>
        <a:xfrm>
          <a:off x="8561017" y="13610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6" name="テキスト ボックス 44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144748</xdr:rowOff>
    </xdr:from>
    <xdr:to>
      <xdr:col>15</xdr:col>
      <xdr:colOff>180340</xdr:colOff>
      <xdr:row>98</xdr:row>
      <xdr:rowOff>107410</xdr:rowOff>
    </xdr:to>
    <xdr:cxnSp macro="">
      <xdr:nvCxnSpPr>
        <xdr:cNvPr id="450" name="直線コネクタ 449"/>
        <xdr:cNvCxnSpPr/>
      </xdr:nvCxnSpPr>
      <xdr:spPr>
        <a:xfrm flipV="1">
          <a:off x="10475595" y="15746698"/>
          <a:ext cx="127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111237</xdr:rowOff>
    </xdr:from>
    <xdr:ext cx="469744" cy="259045"/>
    <xdr:sp macro="" textlink="">
      <xdr:nvSpPr>
        <xdr:cNvPr id="451" name="普通建設事業費 （ うち更新整備　）最小値テキスト"/>
        <xdr:cNvSpPr txBox="1"/>
      </xdr:nvSpPr>
      <xdr:spPr>
        <a:xfrm>
          <a:off x="10528300" y="169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5,695</a:t>
          </a:r>
          <a:endParaRPr kumimoji="1" lang="ja-JP" altLang="en-US" sz="1000" b="1">
            <a:latin typeface="ＭＳ Ｐゴシック"/>
          </a:endParaRPr>
        </a:p>
      </xdr:txBody>
    </xdr:sp>
    <xdr:clientData/>
  </xdr:oneCellAnchor>
  <xdr:twoCellAnchor>
    <xdr:from>
      <xdr:col>15</xdr:col>
      <xdr:colOff>92075</xdr:colOff>
      <xdr:row>98</xdr:row>
      <xdr:rowOff>107410</xdr:rowOff>
    </xdr:from>
    <xdr:to>
      <xdr:col>15</xdr:col>
      <xdr:colOff>269875</xdr:colOff>
      <xdr:row>98</xdr:row>
      <xdr:rowOff>107410</xdr:rowOff>
    </xdr:to>
    <xdr:cxnSp macro="">
      <xdr:nvCxnSpPr>
        <xdr:cNvPr id="452" name="直線コネクタ 451"/>
        <xdr:cNvCxnSpPr/>
      </xdr:nvCxnSpPr>
      <xdr:spPr>
        <a:xfrm>
          <a:off x="10388600" y="1690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91425</xdr:rowOff>
    </xdr:from>
    <xdr:ext cx="534377" cy="259045"/>
    <xdr:sp macro="" textlink="">
      <xdr:nvSpPr>
        <xdr:cNvPr id="453" name="普通建設事業費 （ うち更新整備　）最大値テキスト"/>
        <xdr:cNvSpPr txBox="1"/>
      </xdr:nvSpPr>
      <xdr:spPr>
        <a:xfrm>
          <a:off x="10528300" y="155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66,735</a:t>
          </a:r>
          <a:endParaRPr kumimoji="1" lang="ja-JP" altLang="en-US" sz="1000" b="1">
            <a:latin typeface="ＭＳ Ｐゴシック"/>
          </a:endParaRPr>
        </a:p>
      </xdr:txBody>
    </xdr:sp>
    <xdr:clientData/>
  </xdr:oneCellAnchor>
  <xdr:twoCellAnchor>
    <xdr:from>
      <xdr:col>15</xdr:col>
      <xdr:colOff>92075</xdr:colOff>
      <xdr:row>91</xdr:row>
      <xdr:rowOff>144748</xdr:rowOff>
    </xdr:from>
    <xdr:to>
      <xdr:col>15</xdr:col>
      <xdr:colOff>269875</xdr:colOff>
      <xdr:row>91</xdr:row>
      <xdr:rowOff>144748</xdr:rowOff>
    </xdr:to>
    <xdr:cxnSp macro="">
      <xdr:nvCxnSpPr>
        <xdr:cNvPr id="454" name="直線コネクタ 453"/>
        <xdr:cNvCxnSpPr/>
      </xdr:nvCxnSpPr>
      <xdr:spPr>
        <a:xfrm>
          <a:off x="10388600" y="1574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126670</xdr:rowOff>
    </xdr:from>
    <xdr:to>
      <xdr:col>15</xdr:col>
      <xdr:colOff>180975</xdr:colOff>
      <xdr:row>96</xdr:row>
      <xdr:rowOff>99180</xdr:rowOff>
    </xdr:to>
    <xdr:cxnSp macro="">
      <xdr:nvCxnSpPr>
        <xdr:cNvPr id="455" name="直線コネクタ 454"/>
        <xdr:cNvCxnSpPr/>
      </xdr:nvCxnSpPr>
      <xdr:spPr>
        <a:xfrm flipV="1">
          <a:off x="9639300" y="16414420"/>
          <a:ext cx="838200" cy="14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86453</xdr:rowOff>
    </xdr:from>
    <xdr:ext cx="534377" cy="259045"/>
    <xdr:sp macro="" textlink="">
      <xdr:nvSpPr>
        <xdr:cNvPr id="456" name="普通建設事業費 （ うち更新整備　）平均値テキスト"/>
        <xdr:cNvSpPr txBox="1"/>
      </xdr:nvSpPr>
      <xdr:spPr>
        <a:xfrm>
          <a:off x="10528300" y="1654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20,996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108026</xdr:rowOff>
    </xdr:from>
    <xdr:to>
      <xdr:col>15</xdr:col>
      <xdr:colOff>231775</xdr:colOff>
      <xdr:row>97</xdr:row>
      <xdr:rowOff>38176</xdr:rowOff>
    </xdr:to>
    <xdr:sp macro="" textlink="">
      <xdr:nvSpPr>
        <xdr:cNvPr id="457" name="フローチャート : 判断 456"/>
        <xdr:cNvSpPr/>
      </xdr:nvSpPr>
      <xdr:spPr>
        <a:xfrm>
          <a:off x="104267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56623</xdr:rowOff>
    </xdr:from>
    <xdr:to>
      <xdr:col>14</xdr:col>
      <xdr:colOff>28575</xdr:colOff>
      <xdr:row>96</xdr:row>
      <xdr:rowOff>99180</xdr:rowOff>
    </xdr:to>
    <xdr:cxnSp macro="">
      <xdr:nvCxnSpPr>
        <xdr:cNvPr id="458" name="直線コネクタ 457"/>
        <xdr:cNvCxnSpPr/>
      </xdr:nvCxnSpPr>
      <xdr:spPr>
        <a:xfrm>
          <a:off x="8750300" y="16515823"/>
          <a:ext cx="8890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15615</xdr:rowOff>
    </xdr:from>
    <xdr:to>
      <xdr:col>14</xdr:col>
      <xdr:colOff>79375</xdr:colOff>
      <xdr:row>97</xdr:row>
      <xdr:rowOff>117215</xdr:rowOff>
    </xdr:to>
    <xdr:sp macro="" textlink="">
      <xdr:nvSpPr>
        <xdr:cNvPr id="459" name="フローチャート : 判断 458"/>
        <xdr:cNvSpPr/>
      </xdr:nvSpPr>
      <xdr:spPr>
        <a:xfrm>
          <a:off x="9588500" y="166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108342</xdr:rowOff>
    </xdr:from>
    <xdr:ext cx="534377" cy="259045"/>
    <xdr:sp macro="" textlink="">
      <xdr:nvSpPr>
        <xdr:cNvPr id="460" name="テキスト ボックス 459"/>
        <xdr:cNvSpPr txBox="1"/>
      </xdr:nvSpPr>
      <xdr:spPr>
        <a:xfrm>
          <a:off x="9372111" y="1673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139706</xdr:rowOff>
    </xdr:from>
    <xdr:to>
      <xdr:col>12</xdr:col>
      <xdr:colOff>561975</xdr:colOff>
      <xdr:row>97</xdr:row>
      <xdr:rowOff>69856</xdr:rowOff>
    </xdr:to>
    <xdr:sp macro="" textlink="">
      <xdr:nvSpPr>
        <xdr:cNvPr id="461" name="フローチャート : 判断 460"/>
        <xdr:cNvSpPr/>
      </xdr:nvSpPr>
      <xdr:spPr>
        <a:xfrm>
          <a:off x="8699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60983</xdr:rowOff>
    </xdr:from>
    <xdr:ext cx="534377" cy="259045"/>
    <xdr:sp macro="" textlink="">
      <xdr:nvSpPr>
        <xdr:cNvPr id="462" name="テキスト ボックス 461"/>
        <xdr:cNvSpPr txBox="1"/>
      </xdr:nvSpPr>
      <xdr:spPr>
        <a:xfrm>
          <a:off x="8483111" y="166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75870</xdr:rowOff>
    </xdr:from>
    <xdr:to>
      <xdr:col>15</xdr:col>
      <xdr:colOff>231775</xdr:colOff>
      <xdr:row>96</xdr:row>
      <xdr:rowOff>6020</xdr:rowOff>
    </xdr:to>
    <xdr:sp macro="" textlink="">
      <xdr:nvSpPr>
        <xdr:cNvPr id="468" name="円/楕円 467"/>
        <xdr:cNvSpPr/>
      </xdr:nvSpPr>
      <xdr:spPr>
        <a:xfrm>
          <a:off x="10426700" y="163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98747</xdr:rowOff>
    </xdr:from>
    <xdr:ext cx="534377" cy="259045"/>
    <xdr:sp macro="" textlink="">
      <xdr:nvSpPr>
        <xdr:cNvPr id="469" name="普通建設事業費 （ うち更新整備　）該当値テキスト"/>
        <xdr:cNvSpPr txBox="1"/>
      </xdr:nvSpPr>
      <xdr:spPr>
        <a:xfrm>
          <a:off x="10528300" y="162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31,684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48380</xdr:rowOff>
    </xdr:from>
    <xdr:to>
      <xdr:col>14</xdr:col>
      <xdr:colOff>79375</xdr:colOff>
      <xdr:row>96</xdr:row>
      <xdr:rowOff>149980</xdr:rowOff>
    </xdr:to>
    <xdr:sp macro="" textlink="">
      <xdr:nvSpPr>
        <xdr:cNvPr id="470" name="円/楕円 469"/>
        <xdr:cNvSpPr/>
      </xdr:nvSpPr>
      <xdr:spPr>
        <a:xfrm>
          <a:off x="9588500" y="1650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166507</xdr:rowOff>
    </xdr:from>
    <xdr:ext cx="534377" cy="259045"/>
    <xdr:sp macro="" textlink="">
      <xdr:nvSpPr>
        <xdr:cNvPr id="471" name="テキスト ボックス 470"/>
        <xdr:cNvSpPr txBox="1"/>
      </xdr:nvSpPr>
      <xdr:spPr>
        <a:xfrm>
          <a:off x="9372111" y="1628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24,127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5823</xdr:rowOff>
    </xdr:from>
    <xdr:to>
      <xdr:col>12</xdr:col>
      <xdr:colOff>561975</xdr:colOff>
      <xdr:row>96</xdr:row>
      <xdr:rowOff>107423</xdr:rowOff>
    </xdr:to>
    <xdr:sp macro="" textlink="">
      <xdr:nvSpPr>
        <xdr:cNvPr id="472" name="円/楕円 471"/>
        <xdr:cNvSpPr/>
      </xdr:nvSpPr>
      <xdr:spPr>
        <a:xfrm>
          <a:off x="8699500" y="1646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123950</xdr:rowOff>
    </xdr:from>
    <xdr:ext cx="534377" cy="259045"/>
    <xdr:sp macro="" textlink="">
      <xdr:nvSpPr>
        <xdr:cNvPr id="473" name="テキスト ボックス 472"/>
        <xdr:cNvSpPr txBox="1"/>
      </xdr:nvSpPr>
      <xdr:spPr>
        <a:xfrm>
          <a:off x="8483111" y="1624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26,361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7" name="テキスト ボックス 48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9" name="テキスト ボックス 48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1" name="テキスト ボックス 49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3" name="テキスト ボックス 49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5" name="テキスト ボックス 49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7" name="テキスト ボックス 49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2213</xdr:rowOff>
    </xdr:from>
    <xdr:to>
      <xdr:col>23</xdr:col>
      <xdr:colOff>516889</xdr:colOff>
      <xdr:row>39</xdr:row>
      <xdr:rowOff>98878</xdr:rowOff>
    </xdr:to>
    <xdr:cxnSp macro="">
      <xdr:nvCxnSpPr>
        <xdr:cNvPr id="499" name="直線コネクタ 498"/>
        <xdr:cNvCxnSpPr/>
      </xdr:nvCxnSpPr>
      <xdr:spPr>
        <a:xfrm flipV="1">
          <a:off x="16317595" y="5317163"/>
          <a:ext cx="1269" cy="146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120340</xdr:rowOff>
    </xdr:from>
    <xdr:ext cx="534377" cy="259045"/>
    <xdr:sp macro="" textlink="">
      <xdr:nvSpPr>
        <xdr:cNvPr id="502" name="災害復旧事業費最大値テキスト"/>
        <xdr:cNvSpPr txBox="1"/>
      </xdr:nvSpPr>
      <xdr:spPr>
        <a:xfrm>
          <a:off x="16370300" y="50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31</xdr:row>
      <xdr:rowOff>2213</xdr:rowOff>
    </xdr:from>
    <xdr:to>
      <xdr:col>23</xdr:col>
      <xdr:colOff>606425</xdr:colOff>
      <xdr:row>31</xdr:row>
      <xdr:rowOff>2213</xdr:rowOff>
    </xdr:to>
    <xdr:cxnSp macro="">
      <xdr:nvCxnSpPr>
        <xdr:cNvPr id="503" name="直線コネクタ 502"/>
        <xdr:cNvCxnSpPr/>
      </xdr:nvCxnSpPr>
      <xdr:spPr>
        <a:xfrm>
          <a:off x="16230600" y="5317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98095</xdr:rowOff>
    </xdr:from>
    <xdr:to>
      <xdr:col>23</xdr:col>
      <xdr:colOff>517525</xdr:colOff>
      <xdr:row>39</xdr:row>
      <xdr:rowOff>98487</xdr:rowOff>
    </xdr:to>
    <xdr:cxnSp macro="">
      <xdr:nvCxnSpPr>
        <xdr:cNvPr id="504" name="直線コネクタ 503"/>
        <xdr:cNvCxnSpPr/>
      </xdr:nvCxnSpPr>
      <xdr:spPr>
        <a:xfrm flipV="1">
          <a:off x="15481300" y="6784645"/>
          <a:ext cx="8382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147961</xdr:rowOff>
    </xdr:from>
    <xdr:ext cx="469744" cy="259045"/>
    <xdr:sp macro="" textlink="">
      <xdr:nvSpPr>
        <xdr:cNvPr id="505" name="災害復旧事業費平均値テキスト"/>
        <xdr:cNvSpPr txBox="1"/>
      </xdr:nvSpPr>
      <xdr:spPr>
        <a:xfrm>
          <a:off x="16370300" y="649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125084</xdr:rowOff>
    </xdr:from>
    <xdr:to>
      <xdr:col>23</xdr:col>
      <xdr:colOff>568325</xdr:colOff>
      <xdr:row>39</xdr:row>
      <xdr:rowOff>55234</xdr:rowOff>
    </xdr:to>
    <xdr:sp macro="" textlink="">
      <xdr:nvSpPr>
        <xdr:cNvPr id="506" name="フローチャート : 判断 505"/>
        <xdr:cNvSpPr/>
      </xdr:nvSpPr>
      <xdr:spPr>
        <a:xfrm>
          <a:off x="16268700" y="664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98226</xdr:rowOff>
    </xdr:from>
    <xdr:to>
      <xdr:col>22</xdr:col>
      <xdr:colOff>365125</xdr:colOff>
      <xdr:row>39</xdr:row>
      <xdr:rowOff>98487</xdr:rowOff>
    </xdr:to>
    <xdr:cxnSp macro="">
      <xdr:nvCxnSpPr>
        <xdr:cNvPr id="507" name="直線コネクタ 506"/>
        <xdr:cNvCxnSpPr/>
      </xdr:nvCxnSpPr>
      <xdr:spPr>
        <a:xfrm>
          <a:off x="14592300" y="6784776"/>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38445</xdr:rowOff>
    </xdr:from>
    <xdr:to>
      <xdr:col>22</xdr:col>
      <xdr:colOff>415925</xdr:colOff>
      <xdr:row>39</xdr:row>
      <xdr:rowOff>140045</xdr:rowOff>
    </xdr:to>
    <xdr:sp macro="" textlink="">
      <xdr:nvSpPr>
        <xdr:cNvPr id="508" name="フローチャート : 判断 507"/>
        <xdr:cNvSpPr/>
      </xdr:nvSpPr>
      <xdr:spPr>
        <a:xfrm>
          <a:off x="15430500" y="672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156572</xdr:rowOff>
    </xdr:from>
    <xdr:ext cx="378565" cy="259045"/>
    <xdr:sp macro="" textlink="">
      <xdr:nvSpPr>
        <xdr:cNvPr id="509" name="テキスト ボックス 508"/>
        <xdr:cNvSpPr txBox="1"/>
      </xdr:nvSpPr>
      <xdr:spPr>
        <a:xfrm>
          <a:off x="15292017" y="6500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96331</xdr:rowOff>
    </xdr:from>
    <xdr:to>
      <xdr:col>21</xdr:col>
      <xdr:colOff>161925</xdr:colOff>
      <xdr:row>39</xdr:row>
      <xdr:rowOff>98226</xdr:rowOff>
    </xdr:to>
    <xdr:cxnSp macro="">
      <xdr:nvCxnSpPr>
        <xdr:cNvPr id="510" name="直線コネクタ 509"/>
        <xdr:cNvCxnSpPr/>
      </xdr:nvCxnSpPr>
      <xdr:spPr>
        <a:xfrm>
          <a:off x="13703300" y="6782881"/>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158525</xdr:rowOff>
    </xdr:from>
    <xdr:to>
      <xdr:col>21</xdr:col>
      <xdr:colOff>212725</xdr:colOff>
      <xdr:row>39</xdr:row>
      <xdr:rowOff>88675</xdr:rowOff>
    </xdr:to>
    <xdr:sp macro="" textlink="">
      <xdr:nvSpPr>
        <xdr:cNvPr id="511" name="フローチャート : 判断 510"/>
        <xdr:cNvSpPr/>
      </xdr:nvSpPr>
      <xdr:spPr>
        <a:xfrm>
          <a:off x="14541500" y="667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105202</xdr:rowOff>
    </xdr:from>
    <xdr:ext cx="469744" cy="259045"/>
    <xdr:sp macro="" textlink="">
      <xdr:nvSpPr>
        <xdr:cNvPr id="512" name="テキスト ボックス 511"/>
        <xdr:cNvSpPr txBox="1"/>
      </xdr:nvSpPr>
      <xdr:spPr>
        <a:xfrm>
          <a:off x="14357427" y="644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96331</xdr:rowOff>
    </xdr:from>
    <xdr:to>
      <xdr:col>19</xdr:col>
      <xdr:colOff>644525</xdr:colOff>
      <xdr:row>39</xdr:row>
      <xdr:rowOff>97475</xdr:rowOff>
    </xdr:to>
    <xdr:cxnSp macro="">
      <xdr:nvCxnSpPr>
        <xdr:cNvPr id="513" name="直線コネクタ 512"/>
        <xdr:cNvCxnSpPr/>
      </xdr:nvCxnSpPr>
      <xdr:spPr>
        <a:xfrm flipV="1">
          <a:off x="12814300" y="6782881"/>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115483</xdr:rowOff>
    </xdr:from>
    <xdr:to>
      <xdr:col>20</xdr:col>
      <xdr:colOff>9525</xdr:colOff>
      <xdr:row>39</xdr:row>
      <xdr:rowOff>45633</xdr:rowOff>
    </xdr:to>
    <xdr:sp macro="" textlink="">
      <xdr:nvSpPr>
        <xdr:cNvPr id="514" name="フローチャート : 判断 513"/>
        <xdr:cNvSpPr/>
      </xdr:nvSpPr>
      <xdr:spPr>
        <a:xfrm>
          <a:off x="13652500" y="663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62160</xdr:rowOff>
    </xdr:from>
    <xdr:ext cx="469744" cy="259045"/>
    <xdr:sp macro="" textlink="">
      <xdr:nvSpPr>
        <xdr:cNvPr id="515" name="テキスト ボックス 514"/>
        <xdr:cNvSpPr txBox="1"/>
      </xdr:nvSpPr>
      <xdr:spPr>
        <a:xfrm>
          <a:off x="13468427" y="640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116234</xdr:rowOff>
    </xdr:from>
    <xdr:to>
      <xdr:col>18</xdr:col>
      <xdr:colOff>492125</xdr:colOff>
      <xdr:row>39</xdr:row>
      <xdr:rowOff>46384</xdr:rowOff>
    </xdr:to>
    <xdr:sp macro="" textlink="">
      <xdr:nvSpPr>
        <xdr:cNvPr id="516" name="フローチャート : 判断 515"/>
        <xdr:cNvSpPr/>
      </xdr:nvSpPr>
      <xdr:spPr>
        <a:xfrm>
          <a:off x="12763500" y="663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62911</xdr:rowOff>
    </xdr:from>
    <xdr:ext cx="469744" cy="259045"/>
    <xdr:sp macro="" textlink="">
      <xdr:nvSpPr>
        <xdr:cNvPr id="517" name="テキスト ボックス 516"/>
        <xdr:cNvSpPr txBox="1"/>
      </xdr:nvSpPr>
      <xdr:spPr>
        <a:xfrm>
          <a:off x="12579427" y="640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47295</xdr:rowOff>
    </xdr:from>
    <xdr:to>
      <xdr:col>23</xdr:col>
      <xdr:colOff>568325</xdr:colOff>
      <xdr:row>39</xdr:row>
      <xdr:rowOff>148895</xdr:rowOff>
    </xdr:to>
    <xdr:sp macro="" textlink="">
      <xdr:nvSpPr>
        <xdr:cNvPr id="523" name="円/楕円 522"/>
        <xdr:cNvSpPr/>
      </xdr:nvSpPr>
      <xdr:spPr>
        <a:xfrm>
          <a:off x="16268700" y="67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133672</xdr:rowOff>
    </xdr:from>
    <xdr:ext cx="313932" cy="259045"/>
    <xdr:sp macro="" textlink="">
      <xdr:nvSpPr>
        <xdr:cNvPr id="524" name="災害復旧事業費該当値テキスト"/>
        <xdr:cNvSpPr txBox="1"/>
      </xdr:nvSpPr>
      <xdr:spPr>
        <a:xfrm>
          <a:off x="16370300" y="6648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47687</xdr:rowOff>
    </xdr:from>
    <xdr:to>
      <xdr:col>22</xdr:col>
      <xdr:colOff>415925</xdr:colOff>
      <xdr:row>39</xdr:row>
      <xdr:rowOff>149287</xdr:rowOff>
    </xdr:to>
    <xdr:sp macro="" textlink="">
      <xdr:nvSpPr>
        <xdr:cNvPr id="525" name="円/楕円 524"/>
        <xdr:cNvSpPr/>
      </xdr:nvSpPr>
      <xdr:spPr>
        <a:xfrm>
          <a:off x="15430500" y="67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140414</xdr:rowOff>
    </xdr:from>
    <xdr:ext cx="313932" cy="259045"/>
    <xdr:sp macro="" textlink="">
      <xdr:nvSpPr>
        <xdr:cNvPr id="526" name="テキスト ボックス 525"/>
        <xdr:cNvSpPr txBox="1"/>
      </xdr:nvSpPr>
      <xdr:spPr>
        <a:xfrm>
          <a:off x="15324333" y="6826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47426</xdr:rowOff>
    </xdr:from>
    <xdr:to>
      <xdr:col>21</xdr:col>
      <xdr:colOff>212725</xdr:colOff>
      <xdr:row>39</xdr:row>
      <xdr:rowOff>149026</xdr:rowOff>
    </xdr:to>
    <xdr:sp macro="" textlink="">
      <xdr:nvSpPr>
        <xdr:cNvPr id="527" name="円/楕円 526"/>
        <xdr:cNvSpPr/>
      </xdr:nvSpPr>
      <xdr:spPr>
        <a:xfrm>
          <a:off x="14541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140153</xdr:rowOff>
    </xdr:from>
    <xdr:ext cx="313932" cy="259045"/>
    <xdr:sp macro="" textlink="">
      <xdr:nvSpPr>
        <xdr:cNvPr id="528" name="テキスト ボックス 527"/>
        <xdr:cNvSpPr txBox="1"/>
      </xdr:nvSpPr>
      <xdr:spPr>
        <a:xfrm>
          <a:off x="14435333" y="68267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45531</xdr:rowOff>
    </xdr:from>
    <xdr:to>
      <xdr:col>20</xdr:col>
      <xdr:colOff>9525</xdr:colOff>
      <xdr:row>39</xdr:row>
      <xdr:rowOff>147131</xdr:rowOff>
    </xdr:to>
    <xdr:sp macro="" textlink="">
      <xdr:nvSpPr>
        <xdr:cNvPr id="529" name="円/楕円 528"/>
        <xdr:cNvSpPr/>
      </xdr:nvSpPr>
      <xdr:spPr>
        <a:xfrm>
          <a:off x="13652500" y="673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138258</xdr:rowOff>
    </xdr:from>
    <xdr:ext cx="313932" cy="259045"/>
    <xdr:sp macro="" textlink="">
      <xdr:nvSpPr>
        <xdr:cNvPr id="530" name="テキスト ボックス 529"/>
        <xdr:cNvSpPr txBox="1"/>
      </xdr:nvSpPr>
      <xdr:spPr>
        <a:xfrm>
          <a:off x="13546333" y="68248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46675</xdr:rowOff>
    </xdr:from>
    <xdr:to>
      <xdr:col>18</xdr:col>
      <xdr:colOff>492125</xdr:colOff>
      <xdr:row>39</xdr:row>
      <xdr:rowOff>148275</xdr:rowOff>
    </xdr:to>
    <xdr:sp macro="" textlink="">
      <xdr:nvSpPr>
        <xdr:cNvPr id="531" name="円/楕円 530"/>
        <xdr:cNvSpPr/>
      </xdr:nvSpPr>
      <xdr:spPr>
        <a:xfrm>
          <a:off x="12763500" y="67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139402</xdr:rowOff>
    </xdr:from>
    <xdr:ext cx="313932" cy="259045"/>
    <xdr:sp macro="" textlink="">
      <xdr:nvSpPr>
        <xdr:cNvPr id="532" name="テキスト ボックス 531"/>
        <xdr:cNvSpPr txBox="1"/>
      </xdr:nvSpPr>
      <xdr:spPr>
        <a:xfrm>
          <a:off x="12657333" y="6825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フローチャート :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7" name="フローチャート :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8" name="テキスト ボックス 55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0" name="フローチャート :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1" name="テキスト ボックス 56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3" name="フローチャート :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4" name="テキスト ボックス 56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フローチャート :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6" name="テキスト ボックス 56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2" name="円/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4" name="円/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5" name="テキスト ボックス 57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6" name="円/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7" name="テキスト ボックス 57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8" name="円/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9" name="テキスト ボックス 57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0" name="円/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1" name="テキスト ボックス 58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5" name="テキスト ボックス 59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9" name="テキスト ボックス 59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1" name="テキスト ボックス 60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29077</xdr:rowOff>
    </xdr:from>
    <xdr:to>
      <xdr:col>23</xdr:col>
      <xdr:colOff>516889</xdr:colOff>
      <xdr:row>77</xdr:row>
      <xdr:rowOff>110782</xdr:rowOff>
    </xdr:to>
    <xdr:cxnSp macro="">
      <xdr:nvCxnSpPr>
        <xdr:cNvPr id="605" name="直線コネクタ 604"/>
        <xdr:cNvCxnSpPr/>
      </xdr:nvCxnSpPr>
      <xdr:spPr>
        <a:xfrm flipV="1">
          <a:off x="16317595" y="12202027"/>
          <a:ext cx="1269" cy="11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114609</xdr:rowOff>
    </xdr:from>
    <xdr:ext cx="534377" cy="259045"/>
    <xdr:sp macro="" textlink="">
      <xdr:nvSpPr>
        <xdr:cNvPr id="606" name="公債費最小値テキスト"/>
        <xdr:cNvSpPr txBox="1"/>
      </xdr:nvSpPr>
      <xdr:spPr>
        <a:xfrm>
          <a:off x="16370300"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77</xdr:row>
      <xdr:rowOff>110782</xdr:rowOff>
    </xdr:from>
    <xdr:to>
      <xdr:col>23</xdr:col>
      <xdr:colOff>606425</xdr:colOff>
      <xdr:row>77</xdr:row>
      <xdr:rowOff>110782</xdr:rowOff>
    </xdr:to>
    <xdr:cxnSp macro="">
      <xdr:nvCxnSpPr>
        <xdr:cNvPr id="607" name="直線コネクタ 606"/>
        <xdr:cNvCxnSpPr/>
      </xdr:nvCxnSpPr>
      <xdr:spPr>
        <a:xfrm>
          <a:off x="16230600" y="133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147204</xdr:rowOff>
    </xdr:from>
    <xdr:ext cx="534377" cy="259045"/>
    <xdr:sp macro="" textlink="">
      <xdr:nvSpPr>
        <xdr:cNvPr id="608" name="公債費最大値テキスト"/>
        <xdr:cNvSpPr txBox="1"/>
      </xdr:nvSpPr>
      <xdr:spPr>
        <a:xfrm>
          <a:off x="16370300" y="119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72,807</a:t>
          </a:r>
          <a:endParaRPr kumimoji="1" lang="ja-JP" altLang="en-US" sz="1000" b="1">
            <a:latin typeface="ＭＳ Ｐゴシック"/>
          </a:endParaRPr>
        </a:p>
      </xdr:txBody>
    </xdr:sp>
    <xdr:clientData/>
  </xdr:oneCellAnchor>
  <xdr:twoCellAnchor>
    <xdr:from>
      <xdr:col>23</xdr:col>
      <xdr:colOff>428625</xdr:colOff>
      <xdr:row>71</xdr:row>
      <xdr:rowOff>29077</xdr:rowOff>
    </xdr:from>
    <xdr:to>
      <xdr:col>23</xdr:col>
      <xdr:colOff>606425</xdr:colOff>
      <xdr:row>71</xdr:row>
      <xdr:rowOff>29077</xdr:rowOff>
    </xdr:to>
    <xdr:cxnSp macro="">
      <xdr:nvCxnSpPr>
        <xdr:cNvPr id="609" name="直線コネクタ 608"/>
        <xdr:cNvCxnSpPr/>
      </xdr:nvCxnSpPr>
      <xdr:spPr>
        <a:xfrm>
          <a:off x="16230600" y="1220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64852</xdr:rowOff>
    </xdr:from>
    <xdr:to>
      <xdr:col>23</xdr:col>
      <xdr:colOff>517525</xdr:colOff>
      <xdr:row>77</xdr:row>
      <xdr:rowOff>72453</xdr:rowOff>
    </xdr:to>
    <xdr:cxnSp macro="">
      <xdr:nvCxnSpPr>
        <xdr:cNvPr id="610" name="直線コネクタ 609"/>
        <xdr:cNvCxnSpPr/>
      </xdr:nvCxnSpPr>
      <xdr:spPr>
        <a:xfrm>
          <a:off x="15481300" y="13266502"/>
          <a:ext cx="8382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17556</xdr:rowOff>
    </xdr:from>
    <xdr:ext cx="534377" cy="259045"/>
    <xdr:sp macro="" textlink="">
      <xdr:nvSpPr>
        <xdr:cNvPr id="611" name="公債費平均値テキスト"/>
        <xdr:cNvSpPr txBox="1"/>
      </xdr:nvSpPr>
      <xdr:spPr>
        <a:xfrm>
          <a:off x="16370300" y="12876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166129</xdr:rowOff>
    </xdr:from>
    <xdr:to>
      <xdr:col>23</xdr:col>
      <xdr:colOff>568325</xdr:colOff>
      <xdr:row>76</xdr:row>
      <xdr:rowOff>96279</xdr:rowOff>
    </xdr:to>
    <xdr:sp macro="" textlink="">
      <xdr:nvSpPr>
        <xdr:cNvPr id="612" name="フローチャート : 判断 611"/>
        <xdr:cNvSpPr/>
      </xdr:nvSpPr>
      <xdr:spPr>
        <a:xfrm>
          <a:off x="162687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20352</xdr:rowOff>
    </xdr:from>
    <xdr:to>
      <xdr:col>22</xdr:col>
      <xdr:colOff>365125</xdr:colOff>
      <xdr:row>77</xdr:row>
      <xdr:rowOff>64852</xdr:rowOff>
    </xdr:to>
    <xdr:cxnSp macro="">
      <xdr:nvCxnSpPr>
        <xdr:cNvPr id="613" name="直線コネクタ 612"/>
        <xdr:cNvCxnSpPr/>
      </xdr:nvCxnSpPr>
      <xdr:spPr>
        <a:xfrm>
          <a:off x="14592300" y="13222002"/>
          <a:ext cx="8890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80251</xdr:rowOff>
    </xdr:from>
    <xdr:to>
      <xdr:col>22</xdr:col>
      <xdr:colOff>415925</xdr:colOff>
      <xdr:row>76</xdr:row>
      <xdr:rowOff>10401</xdr:rowOff>
    </xdr:to>
    <xdr:sp macro="" textlink="">
      <xdr:nvSpPr>
        <xdr:cNvPr id="614" name="フローチャート : 判断 613"/>
        <xdr:cNvSpPr/>
      </xdr:nvSpPr>
      <xdr:spPr>
        <a:xfrm>
          <a:off x="15430500" y="1293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26928</xdr:rowOff>
    </xdr:from>
    <xdr:ext cx="534377" cy="259045"/>
    <xdr:sp macro="" textlink="">
      <xdr:nvSpPr>
        <xdr:cNvPr id="615" name="テキスト ボックス 614"/>
        <xdr:cNvSpPr txBox="1"/>
      </xdr:nvSpPr>
      <xdr:spPr>
        <a:xfrm>
          <a:off x="15214111" y="127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164979</xdr:rowOff>
    </xdr:from>
    <xdr:to>
      <xdr:col>21</xdr:col>
      <xdr:colOff>161925</xdr:colOff>
      <xdr:row>77</xdr:row>
      <xdr:rowOff>20352</xdr:rowOff>
    </xdr:to>
    <xdr:cxnSp macro="">
      <xdr:nvCxnSpPr>
        <xdr:cNvPr id="616" name="直線コネクタ 615"/>
        <xdr:cNvCxnSpPr/>
      </xdr:nvCxnSpPr>
      <xdr:spPr>
        <a:xfrm>
          <a:off x="13703300" y="13195179"/>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64612</xdr:rowOff>
    </xdr:from>
    <xdr:to>
      <xdr:col>21</xdr:col>
      <xdr:colOff>212725</xdr:colOff>
      <xdr:row>75</xdr:row>
      <xdr:rowOff>166212</xdr:rowOff>
    </xdr:to>
    <xdr:sp macro="" textlink="">
      <xdr:nvSpPr>
        <xdr:cNvPr id="617" name="フローチャート : 判断 616"/>
        <xdr:cNvSpPr/>
      </xdr:nvSpPr>
      <xdr:spPr>
        <a:xfrm>
          <a:off x="14541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11289</xdr:rowOff>
    </xdr:from>
    <xdr:ext cx="534377" cy="259045"/>
    <xdr:sp macro="" textlink="">
      <xdr:nvSpPr>
        <xdr:cNvPr id="618" name="テキスト ボックス 617"/>
        <xdr:cNvSpPr txBox="1"/>
      </xdr:nvSpPr>
      <xdr:spPr>
        <a:xfrm>
          <a:off x="14325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162655</xdr:rowOff>
    </xdr:from>
    <xdr:to>
      <xdr:col>19</xdr:col>
      <xdr:colOff>644525</xdr:colOff>
      <xdr:row>76</xdr:row>
      <xdr:rowOff>164979</xdr:rowOff>
    </xdr:to>
    <xdr:cxnSp macro="">
      <xdr:nvCxnSpPr>
        <xdr:cNvPr id="619" name="直線コネクタ 618"/>
        <xdr:cNvCxnSpPr/>
      </xdr:nvCxnSpPr>
      <xdr:spPr>
        <a:xfrm>
          <a:off x="12814300" y="13192855"/>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47771</xdr:rowOff>
    </xdr:from>
    <xdr:to>
      <xdr:col>20</xdr:col>
      <xdr:colOff>9525</xdr:colOff>
      <xdr:row>75</xdr:row>
      <xdr:rowOff>149371</xdr:rowOff>
    </xdr:to>
    <xdr:sp macro="" textlink="">
      <xdr:nvSpPr>
        <xdr:cNvPr id="620" name="フローチャート : 判断 619"/>
        <xdr:cNvSpPr/>
      </xdr:nvSpPr>
      <xdr:spPr>
        <a:xfrm>
          <a:off x="13652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165898</xdr:rowOff>
    </xdr:from>
    <xdr:ext cx="534377" cy="259045"/>
    <xdr:sp macro="" textlink="">
      <xdr:nvSpPr>
        <xdr:cNvPr id="621" name="テキスト ボックス 620"/>
        <xdr:cNvSpPr txBox="1"/>
      </xdr:nvSpPr>
      <xdr:spPr>
        <a:xfrm>
          <a:off x="13436111" y="12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39275</xdr:rowOff>
    </xdr:from>
    <xdr:to>
      <xdr:col>18</xdr:col>
      <xdr:colOff>492125</xdr:colOff>
      <xdr:row>75</xdr:row>
      <xdr:rowOff>140875</xdr:rowOff>
    </xdr:to>
    <xdr:sp macro="" textlink="">
      <xdr:nvSpPr>
        <xdr:cNvPr id="622" name="フローチャート : 判断 621"/>
        <xdr:cNvSpPr/>
      </xdr:nvSpPr>
      <xdr:spPr>
        <a:xfrm>
          <a:off x="12763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157402</xdr:rowOff>
    </xdr:from>
    <xdr:ext cx="534377" cy="259045"/>
    <xdr:sp macro="" textlink="">
      <xdr:nvSpPr>
        <xdr:cNvPr id="623" name="テキスト ボックス 622"/>
        <xdr:cNvSpPr txBox="1"/>
      </xdr:nvSpPr>
      <xdr:spPr>
        <a:xfrm>
          <a:off x="12547111" y="1267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21653</xdr:rowOff>
    </xdr:from>
    <xdr:to>
      <xdr:col>23</xdr:col>
      <xdr:colOff>568325</xdr:colOff>
      <xdr:row>77</xdr:row>
      <xdr:rowOff>123253</xdr:rowOff>
    </xdr:to>
    <xdr:sp macro="" textlink="">
      <xdr:nvSpPr>
        <xdr:cNvPr id="629" name="円/楕円 628"/>
        <xdr:cNvSpPr/>
      </xdr:nvSpPr>
      <xdr:spPr>
        <a:xfrm>
          <a:off x="16268700" y="1322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108030</xdr:rowOff>
    </xdr:from>
    <xdr:ext cx="534377" cy="259045"/>
    <xdr:sp macro="" textlink="">
      <xdr:nvSpPr>
        <xdr:cNvPr id="630" name="公債費該当値テキスト"/>
        <xdr:cNvSpPr txBox="1"/>
      </xdr:nvSpPr>
      <xdr:spPr>
        <a:xfrm>
          <a:off x="16370300" y="1313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16,530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14052</xdr:rowOff>
    </xdr:from>
    <xdr:to>
      <xdr:col>22</xdr:col>
      <xdr:colOff>415925</xdr:colOff>
      <xdr:row>77</xdr:row>
      <xdr:rowOff>115652</xdr:rowOff>
    </xdr:to>
    <xdr:sp macro="" textlink="">
      <xdr:nvSpPr>
        <xdr:cNvPr id="631" name="円/楕円 630"/>
        <xdr:cNvSpPr/>
      </xdr:nvSpPr>
      <xdr:spPr>
        <a:xfrm>
          <a:off x="15430500" y="1321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106779</xdr:rowOff>
    </xdr:from>
    <xdr:ext cx="534377" cy="259045"/>
    <xdr:sp macro="" textlink="">
      <xdr:nvSpPr>
        <xdr:cNvPr id="632" name="テキスト ボックス 631"/>
        <xdr:cNvSpPr txBox="1"/>
      </xdr:nvSpPr>
      <xdr:spPr>
        <a:xfrm>
          <a:off x="15214111" y="1330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141002</xdr:rowOff>
    </xdr:from>
    <xdr:to>
      <xdr:col>21</xdr:col>
      <xdr:colOff>212725</xdr:colOff>
      <xdr:row>77</xdr:row>
      <xdr:rowOff>71152</xdr:rowOff>
    </xdr:to>
    <xdr:sp macro="" textlink="">
      <xdr:nvSpPr>
        <xdr:cNvPr id="633" name="円/楕円 632"/>
        <xdr:cNvSpPr/>
      </xdr:nvSpPr>
      <xdr:spPr>
        <a:xfrm>
          <a:off x="14541500" y="131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62279</xdr:rowOff>
    </xdr:from>
    <xdr:ext cx="534377" cy="259045"/>
    <xdr:sp macro="" textlink="">
      <xdr:nvSpPr>
        <xdr:cNvPr id="634" name="テキスト ボックス 633"/>
        <xdr:cNvSpPr txBox="1"/>
      </xdr:nvSpPr>
      <xdr:spPr>
        <a:xfrm>
          <a:off x="14325111" y="132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19,265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114179</xdr:rowOff>
    </xdr:from>
    <xdr:to>
      <xdr:col>20</xdr:col>
      <xdr:colOff>9525</xdr:colOff>
      <xdr:row>77</xdr:row>
      <xdr:rowOff>44329</xdr:rowOff>
    </xdr:to>
    <xdr:sp macro="" textlink="">
      <xdr:nvSpPr>
        <xdr:cNvPr id="635" name="円/楕円 634"/>
        <xdr:cNvSpPr/>
      </xdr:nvSpPr>
      <xdr:spPr>
        <a:xfrm>
          <a:off x="13652500" y="1314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35456</xdr:rowOff>
    </xdr:from>
    <xdr:ext cx="534377" cy="259045"/>
    <xdr:sp macro="" textlink="">
      <xdr:nvSpPr>
        <xdr:cNvPr id="636" name="テキスト ボックス 635"/>
        <xdr:cNvSpPr txBox="1"/>
      </xdr:nvSpPr>
      <xdr:spPr>
        <a:xfrm>
          <a:off x="13436111" y="132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20,673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111855</xdr:rowOff>
    </xdr:from>
    <xdr:to>
      <xdr:col>18</xdr:col>
      <xdr:colOff>492125</xdr:colOff>
      <xdr:row>77</xdr:row>
      <xdr:rowOff>42005</xdr:rowOff>
    </xdr:to>
    <xdr:sp macro="" textlink="">
      <xdr:nvSpPr>
        <xdr:cNvPr id="637" name="円/楕円 636"/>
        <xdr:cNvSpPr/>
      </xdr:nvSpPr>
      <xdr:spPr>
        <a:xfrm>
          <a:off x="12763500" y="1314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33132</xdr:rowOff>
    </xdr:from>
    <xdr:ext cx="534377" cy="259045"/>
    <xdr:sp macro="" textlink="">
      <xdr:nvSpPr>
        <xdr:cNvPr id="638" name="テキスト ボックス 637"/>
        <xdr:cNvSpPr txBox="1"/>
      </xdr:nvSpPr>
      <xdr:spPr>
        <a:xfrm>
          <a:off x="12547111" y="1323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40260</xdr:rowOff>
    </xdr:from>
    <xdr:to>
      <xdr:col>23</xdr:col>
      <xdr:colOff>516889</xdr:colOff>
      <xdr:row>98</xdr:row>
      <xdr:rowOff>135951</xdr:rowOff>
    </xdr:to>
    <xdr:cxnSp macro="">
      <xdr:nvCxnSpPr>
        <xdr:cNvPr id="660" name="直線コネクタ 659"/>
        <xdr:cNvCxnSpPr/>
      </xdr:nvCxnSpPr>
      <xdr:spPr>
        <a:xfrm flipV="1">
          <a:off x="16317595" y="15813660"/>
          <a:ext cx="1269" cy="112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139778</xdr:rowOff>
    </xdr:from>
    <xdr:ext cx="313932" cy="259045"/>
    <xdr:sp macro="" textlink="">
      <xdr:nvSpPr>
        <xdr:cNvPr id="661"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428625</xdr:colOff>
      <xdr:row>98</xdr:row>
      <xdr:rowOff>135951</xdr:rowOff>
    </xdr:from>
    <xdr:to>
      <xdr:col>23</xdr:col>
      <xdr:colOff>606425</xdr:colOff>
      <xdr:row>98</xdr:row>
      <xdr:rowOff>135951</xdr:rowOff>
    </xdr:to>
    <xdr:cxnSp macro="">
      <xdr:nvCxnSpPr>
        <xdr:cNvPr id="662" name="直線コネクタ 661"/>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158387</xdr:rowOff>
    </xdr:from>
    <xdr:ext cx="534377" cy="259045"/>
    <xdr:sp macro="" textlink="">
      <xdr:nvSpPr>
        <xdr:cNvPr id="663" name="積立金最大値テキスト"/>
        <xdr:cNvSpPr txBox="1"/>
      </xdr:nvSpPr>
      <xdr:spPr>
        <a:xfrm>
          <a:off x="16370300" y="155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24,675</a:t>
          </a:r>
          <a:endParaRPr kumimoji="1" lang="ja-JP" altLang="en-US" sz="1000" b="1">
            <a:latin typeface="ＭＳ Ｐゴシック"/>
          </a:endParaRPr>
        </a:p>
      </xdr:txBody>
    </xdr:sp>
    <xdr:clientData/>
  </xdr:oneCellAnchor>
  <xdr:twoCellAnchor>
    <xdr:from>
      <xdr:col>23</xdr:col>
      <xdr:colOff>428625</xdr:colOff>
      <xdr:row>92</xdr:row>
      <xdr:rowOff>40260</xdr:rowOff>
    </xdr:from>
    <xdr:to>
      <xdr:col>23</xdr:col>
      <xdr:colOff>606425</xdr:colOff>
      <xdr:row>92</xdr:row>
      <xdr:rowOff>40260</xdr:rowOff>
    </xdr:to>
    <xdr:cxnSp macro="">
      <xdr:nvCxnSpPr>
        <xdr:cNvPr id="664" name="直線コネクタ 663"/>
        <xdr:cNvCxnSpPr/>
      </xdr:nvCxnSpPr>
      <xdr:spPr>
        <a:xfrm>
          <a:off x="16230600" y="1581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82686</xdr:rowOff>
    </xdr:from>
    <xdr:to>
      <xdr:col>23</xdr:col>
      <xdr:colOff>517525</xdr:colOff>
      <xdr:row>94</xdr:row>
      <xdr:rowOff>28600</xdr:rowOff>
    </xdr:to>
    <xdr:cxnSp macro="">
      <xdr:nvCxnSpPr>
        <xdr:cNvPr id="665" name="直線コネクタ 664"/>
        <xdr:cNvCxnSpPr/>
      </xdr:nvCxnSpPr>
      <xdr:spPr>
        <a:xfrm>
          <a:off x="15481300" y="16027536"/>
          <a:ext cx="838200" cy="1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74230</xdr:rowOff>
    </xdr:from>
    <xdr:ext cx="469744" cy="259045"/>
    <xdr:sp macro="" textlink="">
      <xdr:nvSpPr>
        <xdr:cNvPr id="666" name="積立金平均値テキスト"/>
        <xdr:cNvSpPr txBox="1"/>
      </xdr:nvSpPr>
      <xdr:spPr>
        <a:xfrm>
          <a:off x="16370300" y="16533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7,349</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95803</xdr:rowOff>
    </xdr:from>
    <xdr:to>
      <xdr:col>23</xdr:col>
      <xdr:colOff>568325</xdr:colOff>
      <xdr:row>97</xdr:row>
      <xdr:rowOff>25953</xdr:rowOff>
    </xdr:to>
    <xdr:sp macro="" textlink="">
      <xdr:nvSpPr>
        <xdr:cNvPr id="667" name="フローチャート : 判断 666"/>
        <xdr:cNvSpPr/>
      </xdr:nvSpPr>
      <xdr:spPr>
        <a:xfrm>
          <a:off x="162687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92289</xdr:rowOff>
    </xdr:from>
    <xdr:to>
      <xdr:col>22</xdr:col>
      <xdr:colOff>365125</xdr:colOff>
      <xdr:row>93</xdr:row>
      <xdr:rowOff>82686</xdr:rowOff>
    </xdr:to>
    <xdr:cxnSp macro="">
      <xdr:nvCxnSpPr>
        <xdr:cNvPr id="668" name="直線コネクタ 667"/>
        <xdr:cNvCxnSpPr/>
      </xdr:nvCxnSpPr>
      <xdr:spPr>
        <a:xfrm>
          <a:off x="14592300" y="15865689"/>
          <a:ext cx="889000" cy="16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83779</xdr:rowOff>
    </xdr:from>
    <xdr:to>
      <xdr:col>22</xdr:col>
      <xdr:colOff>415925</xdr:colOff>
      <xdr:row>96</xdr:row>
      <xdr:rowOff>13929</xdr:rowOff>
    </xdr:to>
    <xdr:sp macro="" textlink="">
      <xdr:nvSpPr>
        <xdr:cNvPr id="669" name="フローチャート : 判断 668"/>
        <xdr:cNvSpPr/>
      </xdr:nvSpPr>
      <xdr:spPr>
        <a:xfrm>
          <a:off x="15430500" y="1637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5056</xdr:rowOff>
    </xdr:from>
    <xdr:ext cx="534377" cy="259045"/>
    <xdr:sp macro="" textlink="">
      <xdr:nvSpPr>
        <xdr:cNvPr id="670" name="テキスト ボックス 669"/>
        <xdr:cNvSpPr txBox="1"/>
      </xdr:nvSpPr>
      <xdr:spPr>
        <a:xfrm>
          <a:off x="15214111" y="164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11,362</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92289</xdr:rowOff>
    </xdr:from>
    <xdr:to>
      <xdr:col>21</xdr:col>
      <xdr:colOff>161925</xdr:colOff>
      <xdr:row>95</xdr:row>
      <xdr:rowOff>45700</xdr:rowOff>
    </xdr:to>
    <xdr:cxnSp macro="">
      <xdr:nvCxnSpPr>
        <xdr:cNvPr id="671" name="直線コネクタ 670"/>
        <xdr:cNvCxnSpPr/>
      </xdr:nvCxnSpPr>
      <xdr:spPr>
        <a:xfrm flipV="1">
          <a:off x="13703300" y="15865689"/>
          <a:ext cx="889000" cy="4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29784</xdr:rowOff>
    </xdr:from>
    <xdr:to>
      <xdr:col>21</xdr:col>
      <xdr:colOff>212725</xdr:colOff>
      <xdr:row>96</xdr:row>
      <xdr:rowOff>131384</xdr:rowOff>
    </xdr:to>
    <xdr:sp macro="" textlink="">
      <xdr:nvSpPr>
        <xdr:cNvPr id="672" name="フローチャート : 判断 671"/>
        <xdr:cNvSpPr/>
      </xdr:nvSpPr>
      <xdr:spPr>
        <a:xfrm>
          <a:off x="14541500" y="1648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122511</xdr:rowOff>
    </xdr:from>
    <xdr:ext cx="469744" cy="259045"/>
    <xdr:sp macro="" textlink="">
      <xdr:nvSpPr>
        <xdr:cNvPr id="673" name="テキスト ボックス 672"/>
        <xdr:cNvSpPr txBox="1"/>
      </xdr:nvSpPr>
      <xdr:spPr>
        <a:xfrm>
          <a:off x="14357427" y="165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34590</xdr:rowOff>
    </xdr:from>
    <xdr:to>
      <xdr:col>19</xdr:col>
      <xdr:colOff>644525</xdr:colOff>
      <xdr:row>95</xdr:row>
      <xdr:rowOff>45700</xdr:rowOff>
    </xdr:to>
    <xdr:cxnSp macro="">
      <xdr:nvCxnSpPr>
        <xdr:cNvPr id="674" name="直線コネクタ 673"/>
        <xdr:cNvCxnSpPr/>
      </xdr:nvCxnSpPr>
      <xdr:spPr>
        <a:xfrm>
          <a:off x="12814300" y="16150890"/>
          <a:ext cx="889000" cy="18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64029</xdr:rowOff>
    </xdr:from>
    <xdr:to>
      <xdr:col>20</xdr:col>
      <xdr:colOff>9525</xdr:colOff>
      <xdr:row>94</xdr:row>
      <xdr:rowOff>165629</xdr:rowOff>
    </xdr:to>
    <xdr:sp macro="" textlink="">
      <xdr:nvSpPr>
        <xdr:cNvPr id="675" name="フローチャート : 判断 674"/>
        <xdr:cNvSpPr/>
      </xdr:nvSpPr>
      <xdr:spPr>
        <a:xfrm>
          <a:off x="13652500" y="1618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10706</xdr:rowOff>
    </xdr:from>
    <xdr:ext cx="534377" cy="259045"/>
    <xdr:sp macro="" textlink="">
      <xdr:nvSpPr>
        <xdr:cNvPr id="676" name="テキスト ボックス 675"/>
        <xdr:cNvSpPr txBox="1"/>
      </xdr:nvSpPr>
      <xdr:spPr>
        <a:xfrm>
          <a:off x="13436111" y="159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390525</xdr:colOff>
      <xdr:row>92</xdr:row>
      <xdr:rowOff>125568</xdr:rowOff>
    </xdr:from>
    <xdr:to>
      <xdr:col>18</xdr:col>
      <xdr:colOff>492125</xdr:colOff>
      <xdr:row>93</xdr:row>
      <xdr:rowOff>55718</xdr:rowOff>
    </xdr:to>
    <xdr:sp macro="" textlink="">
      <xdr:nvSpPr>
        <xdr:cNvPr id="677" name="フローチャート : 判断 676"/>
        <xdr:cNvSpPr/>
      </xdr:nvSpPr>
      <xdr:spPr>
        <a:xfrm>
          <a:off x="12763500" y="1589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72245</xdr:rowOff>
    </xdr:from>
    <xdr:ext cx="534377" cy="259045"/>
    <xdr:sp macro="" textlink="">
      <xdr:nvSpPr>
        <xdr:cNvPr id="678" name="テキスト ボックス 677"/>
        <xdr:cNvSpPr txBox="1"/>
      </xdr:nvSpPr>
      <xdr:spPr>
        <a:xfrm>
          <a:off x="12547111" y="156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149250</xdr:rowOff>
    </xdr:from>
    <xdr:to>
      <xdr:col>23</xdr:col>
      <xdr:colOff>568325</xdr:colOff>
      <xdr:row>94</xdr:row>
      <xdr:rowOff>79400</xdr:rowOff>
    </xdr:to>
    <xdr:sp macro="" textlink="">
      <xdr:nvSpPr>
        <xdr:cNvPr id="684" name="円/楕円 683"/>
        <xdr:cNvSpPr/>
      </xdr:nvSpPr>
      <xdr:spPr>
        <a:xfrm>
          <a:off x="16268700" y="160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677</xdr:rowOff>
    </xdr:from>
    <xdr:ext cx="534377" cy="259045"/>
    <xdr:sp macro="" textlink="">
      <xdr:nvSpPr>
        <xdr:cNvPr id="685" name="積立金該当値テキスト"/>
        <xdr:cNvSpPr txBox="1"/>
      </xdr:nvSpPr>
      <xdr:spPr>
        <a:xfrm>
          <a:off x="16370300" y="1594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17,430</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31886</xdr:rowOff>
    </xdr:from>
    <xdr:to>
      <xdr:col>22</xdr:col>
      <xdr:colOff>415925</xdr:colOff>
      <xdr:row>93</xdr:row>
      <xdr:rowOff>133486</xdr:rowOff>
    </xdr:to>
    <xdr:sp macro="" textlink="">
      <xdr:nvSpPr>
        <xdr:cNvPr id="686" name="円/楕円 685"/>
        <xdr:cNvSpPr/>
      </xdr:nvSpPr>
      <xdr:spPr>
        <a:xfrm>
          <a:off x="15430500" y="159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150013</xdr:rowOff>
    </xdr:from>
    <xdr:ext cx="534377" cy="259045"/>
    <xdr:sp macro="" textlink="">
      <xdr:nvSpPr>
        <xdr:cNvPr id="687" name="テキスト ボックス 686"/>
        <xdr:cNvSpPr txBox="1"/>
      </xdr:nvSpPr>
      <xdr:spPr>
        <a:xfrm>
          <a:off x="15214111" y="1575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19,997</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41489</xdr:rowOff>
    </xdr:from>
    <xdr:to>
      <xdr:col>21</xdr:col>
      <xdr:colOff>212725</xdr:colOff>
      <xdr:row>92</xdr:row>
      <xdr:rowOff>143089</xdr:rowOff>
    </xdr:to>
    <xdr:sp macro="" textlink="">
      <xdr:nvSpPr>
        <xdr:cNvPr id="688" name="円/楕円 687"/>
        <xdr:cNvSpPr/>
      </xdr:nvSpPr>
      <xdr:spPr>
        <a:xfrm>
          <a:off x="14541500" y="158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159616</xdr:rowOff>
    </xdr:from>
    <xdr:ext cx="534377" cy="259045"/>
    <xdr:sp macro="" textlink="">
      <xdr:nvSpPr>
        <xdr:cNvPr id="689" name="テキスト ボックス 688"/>
        <xdr:cNvSpPr txBox="1"/>
      </xdr:nvSpPr>
      <xdr:spPr>
        <a:xfrm>
          <a:off x="14325111" y="1559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23,537</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166350</xdr:rowOff>
    </xdr:from>
    <xdr:to>
      <xdr:col>20</xdr:col>
      <xdr:colOff>9525</xdr:colOff>
      <xdr:row>95</xdr:row>
      <xdr:rowOff>96500</xdr:rowOff>
    </xdr:to>
    <xdr:sp macro="" textlink="">
      <xdr:nvSpPr>
        <xdr:cNvPr id="690" name="円/楕円 689"/>
        <xdr:cNvSpPr/>
      </xdr:nvSpPr>
      <xdr:spPr>
        <a:xfrm>
          <a:off x="13652500" y="162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87627</xdr:rowOff>
    </xdr:from>
    <xdr:ext cx="534377" cy="259045"/>
    <xdr:sp macro="" textlink="">
      <xdr:nvSpPr>
        <xdr:cNvPr id="691" name="テキスト ボックス 690"/>
        <xdr:cNvSpPr txBox="1"/>
      </xdr:nvSpPr>
      <xdr:spPr>
        <a:xfrm>
          <a:off x="13436111" y="163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13,306</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155240</xdr:rowOff>
    </xdr:from>
    <xdr:to>
      <xdr:col>18</xdr:col>
      <xdr:colOff>492125</xdr:colOff>
      <xdr:row>94</xdr:row>
      <xdr:rowOff>85390</xdr:rowOff>
    </xdr:to>
    <xdr:sp macro="" textlink="">
      <xdr:nvSpPr>
        <xdr:cNvPr id="692" name="円/楕円 691"/>
        <xdr:cNvSpPr/>
      </xdr:nvSpPr>
      <xdr:spPr>
        <a:xfrm>
          <a:off x="12763500" y="161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76517</xdr:rowOff>
    </xdr:from>
    <xdr:ext cx="534377" cy="259045"/>
    <xdr:sp macro="" textlink="">
      <xdr:nvSpPr>
        <xdr:cNvPr id="693" name="テキスト ボックス 692"/>
        <xdr:cNvSpPr txBox="1"/>
      </xdr:nvSpPr>
      <xdr:spPr>
        <a:xfrm>
          <a:off x="12547111" y="161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7" name="テキスト ボックス 70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9" name="テキスト ボックス 70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1" name="テキスト ボックス 71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3" name="テキスト ボックス 71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64719</xdr:rowOff>
    </xdr:from>
    <xdr:to>
      <xdr:col>32</xdr:col>
      <xdr:colOff>186689</xdr:colOff>
      <xdr:row>38</xdr:row>
      <xdr:rowOff>139700</xdr:rowOff>
    </xdr:to>
    <xdr:cxnSp macro="">
      <xdr:nvCxnSpPr>
        <xdr:cNvPr id="715" name="直線コネクタ 714"/>
        <xdr:cNvCxnSpPr/>
      </xdr:nvCxnSpPr>
      <xdr:spPr>
        <a:xfrm flipV="1">
          <a:off x="22159595" y="5208219"/>
          <a:ext cx="1269" cy="144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11396</xdr:rowOff>
    </xdr:from>
    <xdr:ext cx="469744" cy="259045"/>
    <xdr:sp macro="" textlink="">
      <xdr:nvSpPr>
        <xdr:cNvPr id="718" name="投資及び出資金最大値テキスト"/>
        <xdr:cNvSpPr txBox="1"/>
      </xdr:nvSpPr>
      <xdr:spPr>
        <a:xfrm>
          <a:off x="22212300" y="498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3,164</a:t>
          </a:r>
          <a:endParaRPr kumimoji="1" lang="ja-JP" altLang="en-US" sz="1000" b="1">
            <a:latin typeface="ＭＳ Ｐゴシック"/>
          </a:endParaRPr>
        </a:p>
      </xdr:txBody>
    </xdr:sp>
    <xdr:clientData/>
  </xdr:oneCellAnchor>
  <xdr:twoCellAnchor>
    <xdr:from>
      <xdr:col>32</xdr:col>
      <xdr:colOff>98425</xdr:colOff>
      <xdr:row>30</xdr:row>
      <xdr:rowOff>64719</xdr:rowOff>
    </xdr:from>
    <xdr:to>
      <xdr:col>32</xdr:col>
      <xdr:colOff>276225</xdr:colOff>
      <xdr:row>30</xdr:row>
      <xdr:rowOff>64719</xdr:rowOff>
    </xdr:to>
    <xdr:cxnSp macro="">
      <xdr:nvCxnSpPr>
        <xdr:cNvPr id="719" name="直線コネクタ 718"/>
        <xdr:cNvCxnSpPr/>
      </xdr:nvCxnSpPr>
      <xdr:spPr>
        <a:xfrm>
          <a:off x="22072600" y="5208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45060</xdr:rowOff>
    </xdr:from>
    <xdr:to>
      <xdr:col>32</xdr:col>
      <xdr:colOff>187325</xdr:colOff>
      <xdr:row>35</xdr:row>
      <xdr:rowOff>108153</xdr:rowOff>
    </xdr:to>
    <xdr:cxnSp macro="">
      <xdr:nvCxnSpPr>
        <xdr:cNvPr id="720" name="直線コネクタ 719"/>
        <xdr:cNvCxnSpPr/>
      </xdr:nvCxnSpPr>
      <xdr:spPr>
        <a:xfrm flipV="1">
          <a:off x="21323300" y="6045810"/>
          <a:ext cx="8382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170654</xdr:rowOff>
    </xdr:from>
    <xdr:ext cx="378565" cy="259045"/>
    <xdr:sp macro="" textlink="">
      <xdr:nvSpPr>
        <xdr:cNvPr id="721" name="投資及び出資金平均値テキスト"/>
        <xdr:cNvSpPr txBox="1"/>
      </xdr:nvSpPr>
      <xdr:spPr>
        <a:xfrm>
          <a:off x="22212300" y="63428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20777</xdr:rowOff>
    </xdr:from>
    <xdr:to>
      <xdr:col>32</xdr:col>
      <xdr:colOff>238125</xdr:colOff>
      <xdr:row>37</xdr:row>
      <xdr:rowOff>122377</xdr:rowOff>
    </xdr:to>
    <xdr:sp macro="" textlink="">
      <xdr:nvSpPr>
        <xdr:cNvPr id="722" name="フローチャート : 判断 721"/>
        <xdr:cNvSpPr/>
      </xdr:nvSpPr>
      <xdr:spPr>
        <a:xfrm>
          <a:off x="22110700" y="63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108153</xdr:rowOff>
    </xdr:from>
    <xdr:to>
      <xdr:col>31</xdr:col>
      <xdr:colOff>34925</xdr:colOff>
      <xdr:row>36</xdr:row>
      <xdr:rowOff>107239</xdr:rowOff>
    </xdr:to>
    <xdr:cxnSp macro="">
      <xdr:nvCxnSpPr>
        <xdr:cNvPr id="723" name="直線コネクタ 722"/>
        <xdr:cNvCxnSpPr/>
      </xdr:nvCxnSpPr>
      <xdr:spPr>
        <a:xfrm flipV="1">
          <a:off x="20434300" y="6108903"/>
          <a:ext cx="889000" cy="17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113589</xdr:rowOff>
    </xdr:from>
    <xdr:to>
      <xdr:col>31</xdr:col>
      <xdr:colOff>85725</xdr:colOff>
      <xdr:row>37</xdr:row>
      <xdr:rowOff>43739</xdr:rowOff>
    </xdr:to>
    <xdr:sp macro="" textlink="">
      <xdr:nvSpPr>
        <xdr:cNvPr id="724" name="フローチャート : 判断 723"/>
        <xdr:cNvSpPr/>
      </xdr:nvSpPr>
      <xdr:spPr>
        <a:xfrm>
          <a:off x="21272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34866</xdr:rowOff>
    </xdr:from>
    <xdr:ext cx="378565" cy="259045"/>
    <xdr:sp macro="" textlink="">
      <xdr:nvSpPr>
        <xdr:cNvPr id="725" name="テキスト ボックス 724"/>
        <xdr:cNvSpPr txBox="1"/>
      </xdr:nvSpPr>
      <xdr:spPr>
        <a:xfrm>
          <a:off x="21134017" y="63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51460</xdr:rowOff>
    </xdr:from>
    <xdr:to>
      <xdr:col>29</xdr:col>
      <xdr:colOff>517525</xdr:colOff>
      <xdr:row>36</xdr:row>
      <xdr:rowOff>107239</xdr:rowOff>
    </xdr:to>
    <xdr:cxnSp macro="">
      <xdr:nvCxnSpPr>
        <xdr:cNvPr id="726" name="直線コネクタ 725"/>
        <xdr:cNvCxnSpPr/>
      </xdr:nvCxnSpPr>
      <xdr:spPr>
        <a:xfrm>
          <a:off x="19545300" y="6223660"/>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6604</xdr:rowOff>
    </xdr:from>
    <xdr:to>
      <xdr:col>29</xdr:col>
      <xdr:colOff>568325</xdr:colOff>
      <xdr:row>37</xdr:row>
      <xdr:rowOff>108204</xdr:rowOff>
    </xdr:to>
    <xdr:sp macro="" textlink="">
      <xdr:nvSpPr>
        <xdr:cNvPr id="727" name="フローチャート : 判断 726"/>
        <xdr:cNvSpPr/>
      </xdr:nvSpPr>
      <xdr:spPr>
        <a:xfrm>
          <a:off x="203835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99331</xdr:rowOff>
    </xdr:from>
    <xdr:ext cx="378565" cy="259045"/>
    <xdr:sp macro="" textlink="">
      <xdr:nvSpPr>
        <xdr:cNvPr id="728" name="テキスト ボックス 727"/>
        <xdr:cNvSpPr txBox="1"/>
      </xdr:nvSpPr>
      <xdr:spPr>
        <a:xfrm>
          <a:off x="20245017" y="644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10313</xdr:rowOff>
    </xdr:from>
    <xdr:to>
      <xdr:col>28</xdr:col>
      <xdr:colOff>314325</xdr:colOff>
      <xdr:row>36</xdr:row>
      <xdr:rowOff>51460</xdr:rowOff>
    </xdr:to>
    <xdr:cxnSp macro="">
      <xdr:nvCxnSpPr>
        <xdr:cNvPr id="729" name="直線コネクタ 728"/>
        <xdr:cNvCxnSpPr/>
      </xdr:nvCxnSpPr>
      <xdr:spPr>
        <a:xfrm>
          <a:off x="18656300" y="5668163"/>
          <a:ext cx="889000" cy="55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9804</xdr:rowOff>
    </xdr:from>
    <xdr:to>
      <xdr:col>28</xdr:col>
      <xdr:colOff>365125</xdr:colOff>
      <xdr:row>37</xdr:row>
      <xdr:rowOff>111404</xdr:rowOff>
    </xdr:to>
    <xdr:sp macro="" textlink="">
      <xdr:nvSpPr>
        <xdr:cNvPr id="730" name="フローチャート : 判断 729"/>
        <xdr:cNvSpPr/>
      </xdr:nvSpPr>
      <xdr:spPr>
        <a:xfrm>
          <a:off x="19494500" y="63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102531</xdr:rowOff>
    </xdr:from>
    <xdr:ext cx="378565" cy="259045"/>
    <xdr:sp macro="" textlink="">
      <xdr:nvSpPr>
        <xdr:cNvPr id="731" name="テキスト ボックス 730"/>
        <xdr:cNvSpPr txBox="1"/>
      </xdr:nvSpPr>
      <xdr:spPr>
        <a:xfrm>
          <a:off x="19356017" y="6446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7061</xdr:rowOff>
    </xdr:from>
    <xdr:to>
      <xdr:col>27</xdr:col>
      <xdr:colOff>161925</xdr:colOff>
      <xdr:row>37</xdr:row>
      <xdr:rowOff>108661</xdr:rowOff>
    </xdr:to>
    <xdr:sp macro="" textlink="">
      <xdr:nvSpPr>
        <xdr:cNvPr id="732" name="フローチャート : 判断 731"/>
        <xdr:cNvSpPr/>
      </xdr:nvSpPr>
      <xdr:spPr>
        <a:xfrm>
          <a:off x="18605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99788</xdr:rowOff>
    </xdr:from>
    <xdr:ext cx="378565" cy="259045"/>
    <xdr:sp macro="" textlink="">
      <xdr:nvSpPr>
        <xdr:cNvPr id="733" name="テキスト ボックス 732"/>
        <xdr:cNvSpPr txBox="1"/>
      </xdr:nvSpPr>
      <xdr:spPr>
        <a:xfrm>
          <a:off x="18467017" y="644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165710</xdr:rowOff>
    </xdr:from>
    <xdr:to>
      <xdr:col>32</xdr:col>
      <xdr:colOff>238125</xdr:colOff>
      <xdr:row>35</xdr:row>
      <xdr:rowOff>95860</xdr:rowOff>
    </xdr:to>
    <xdr:sp macro="" textlink="">
      <xdr:nvSpPr>
        <xdr:cNvPr id="739" name="円/楕円 738"/>
        <xdr:cNvSpPr/>
      </xdr:nvSpPr>
      <xdr:spPr>
        <a:xfrm>
          <a:off x="22110700" y="599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17137</xdr:rowOff>
    </xdr:from>
    <xdr:ext cx="469744" cy="259045"/>
    <xdr:sp macro="" textlink="">
      <xdr:nvSpPr>
        <xdr:cNvPr id="740" name="投資及び出資金該当値テキスト"/>
        <xdr:cNvSpPr txBox="1"/>
      </xdr:nvSpPr>
      <xdr:spPr>
        <a:xfrm>
          <a:off x="22212300" y="58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1,332</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57353</xdr:rowOff>
    </xdr:from>
    <xdr:to>
      <xdr:col>31</xdr:col>
      <xdr:colOff>85725</xdr:colOff>
      <xdr:row>35</xdr:row>
      <xdr:rowOff>158953</xdr:rowOff>
    </xdr:to>
    <xdr:sp macro="" textlink="">
      <xdr:nvSpPr>
        <xdr:cNvPr id="741" name="円/楕円 740"/>
        <xdr:cNvSpPr/>
      </xdr:nvSpPr>
      <xdr:spPr>
        <a:xfrm>
          <a:off x="21272500" y="605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4030</xdr:rowOff>
    </xdr:from>
    <xdr:ext cx="469744" cy="259045"/>
    <xdr:sp macro="" textlink="">
      <xdr:nvSpPr>
        <xdr:cNvPr id="742" name="テキスト ボックス 741"/>
        <xdr:cNvSpPr txBox="1"/>
      </xdr:nvSpPr>
      <xdr:spPr>
        <a:xfrm>
          <a:off x="21088427" y="583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56439</xdr:rowOff>
    </xdr:from>
    <xdr:to>
      <xdr:col>29</xdr:col>
      <xdr:colOff>568325</xdr:colOff>
      <xdr:row>36</xdr:row>
      <xdr:rowOff>158039</xdr:rowOff>
    </xdr:to>
    <xdr:sp macro="" textlink="">
      <xdr:nvSpPr>
        <xdr:cNvPr id="743" name="円/楕円 742"/>
        <xdr:cNvSpPr/>
      </xdr:nvSpPr>
      <xdr:spPr>
        <a:xfrm>
          <a:off x="20383500" y="62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3116</xdr:rowOff>
    </xdr:from>
    <xdr:ext cx="378565" cy="259045"/>
    <xdr:sp macro="" textlink="">
      <xdr:nvSpPr>
        <xdr:cNvPr id="744" name="テキスト ボックス 743"/>
        <xdr:cNvSpPr txBox="1"/>
      </xdr:nvSpPr>
      <xdr:spPr>
        <a:xfrm>
          <a:off x="20245017" y="600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660</xdr:rowOff>
    </xdr:from>
    <xdr:to>
      <xdr:col>28</xdr:col>
      <xdr:colOff>365125</xdr:colOff>
      <xdr:row>36</xdr:row>
      <xdr:rowOff>102260</xdr:rowOff>
    </xdr:to>
    <xdr:sp macro="" textlink="">
      <xdr:nvSpPr>
        <xdr:cNvPr id="745" name="円/楕円 744"/>
        <xdr:cNvSpPr/>
      </xdr:nvSpPr>
      <xdr:spPr>
        <a:xfrm>
          <a:off x="19494500" y="61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118787</xdr:rowOff>
    </xdr:from>
    <xdr:ext cx="378565" cy="259045"/>
    <xdr:sp macro="" textlink="">
      <xdr:nvSpPr>
        <xdr:cNvPr id="746" name="テキスト ボックス 745"/>
        <xdr:cNvSpPr txBox="1"/>
      </xdr:nvSpPr>
      <xdr:spPr>
        <a:xfrm>
          <a:off x="19356017" y="5948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130963</xdr:rowOff>
    </xdr:from>
    <xdr:to>
      <xdr:col>27</xdr:col>
      <xdr:colOff>161925</xdr:colOff>
      <xdr:row>33</xdr:row>
      <xdr:rowOff>61113</xdr:rowOff>
    </xdr:to>
    <xdr:sp macro="" textlink="">
      <xdr:nvSpPr>
        <xdr:cNvPr id="747" name="円/楕円 746"/>
        <xdr:cNvSpPr/>
      </xdr:nvSpPr>
      <xdr:spPr>
        <a:xfrm>
          <a:off x="18605500" y="561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77640</xdr:rowOff>
    </xdr:from>
    <xdr:ext cx="469744" cy="259045"/>
    <xdr:sp macro="" textlink="">
      <xdr:nvSpPr>
        <xdr:cNvPr id="748" name="テキスト ボックス 747"/>
        <xdr:cNvSpPr txBox="1"/>
      </xdr:nvSpPr>
      <xdr:spPr>
        <a:xfrm>
          <a:off x="18421427" y="539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9" name="直線コネクタ 75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0" name="テキスト ボックス 75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1" name="直線コネクタ 76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2" name="テキスト ボックス 76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3" name="直線コネクタ 76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4" name="テキスト ボックス 76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5" name="直線コネクタ 76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6" name="テキスト ボックス 76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2540</xdr:rowOff>
    </xdr:from>
    <xdr:to>
      <xdr:col>32</xdr:col>
      <xdr:colOff>186689</xdr:colOff>
      <xdr:row>58</xdr:row>
      <xdr:rowOff>139700</xdr:rowOff>
    </xdr:to>
    <xdr:cxnSp macro="">
      <xdr:nvCxnSpPr>
        <xdr:cNvPr id="770" name="直線コネクタ 769"/>
        <xdr:cNvCxnSpPr/>
      </xdr:nvCxnSpPr>
      <xdr:spPr>
        <a:xfrm flipV="1">
          <a:off x="22159595" y="8575040"/>
          <a:ext cx="1269"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2" name="直線コネクタ 77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120667</xdr:rowOff>
    </xdr:from>
    <xdr:ext cx="534377" cy="259045"/>
    <xdr:sp macro="" textlink="">
      <xdr:nvSpPr>
        <xdr:cNvPr id="773" name="貸付金最大値テキスト"/>
        <xdr:cNvSpPr txBox="1"/>
      </xdr:nvSpPr>
      <xdr:spPr>
        <a:xfrm>
          <a:off x="22212300" y="835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33,000</a:t>
          </a:r>
          <a:endParaRPr kumimoji="1" lang="ja-JP" altLang="en-US" sz="1000" b="1">
            <a:latin typeface="ＭＳ Ｐゴシック"/>
          </a:endParaRPr>
        </a:p>
      </xdr:txBody>
    </xdr:sp>
    <xdr:clientData/>
  </xdr:oneCellAnchor>
  <xdr:twoCellAnchor>
    <xdr:from>
      <xdr:col>32</xdr:col>
      <xdr:colOff>98425</xdr:colOff>
      <xdr:row>50</xdr:row>
      <xdr:rowOff>2540</xdr:rowOff>
    </xdr:from>
    <xdr:to>
      <xdr:col>32</xdr:col>
      <xdr:colOff>276225</xdr:colOff>
      <xdr:row>50</xdr:row>
      <xdr:rowOff>2540</xdr:rowOff>
    </xdr:to>
    <xdr:cxnSp macro="">
      <xdr:nvCxnSpPr>
        <xdr:cNvPr id="774" name="直線コネクタ 773"/>
        <xdr:cNvCxnSpPr/>
      </xdr:nvCxnSpPr>
      <xdr:spPr>
        <a:xfrm>
          <a:off x="22072600" y="857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139060</xdr:rowOff>
    </xdr:from>
    <xdr:to>
      <xdr:col>32</xdr:col>
      <xdr:colOff>187325</xdr:colOff>
      <xdr:row>58</xdr:row>
      <xdr:rowOff>139060</xdr:rowOff>
    </xdr:to>
    <xdr:cxnSp macro="">
      <xdr:nvCxnSpPr>
        <xdr:cNvPr id="775" name="直線コネクタ 774"/>
        <xdr:cNvCxnSpPr/>
      </xdr:nvCxnSpPr>
      <xdr:spPr>
        <a:xfrm>
          <a:off x="21323300" y="10083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131939</xdr:rowOff>
    </xdr:from>
    <xdr:ext cx="469744" cy="259045"/>
    <xdr:sp macro="" textlink="">
      <xdr:nvSpPr>
        <xdr:cNvPr id="776" name="貸付金平均値テキスト"/>
        <xdr:cNvSpPr txBox="1"/>
      </xdr:nvSpPr>
      <xdr:spPr>
        <a:xfrm>
          <a:off x="22212300" y="9733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109062</xdr:rowOff>
    </xdr:from>
    <xdr:to>
      <xdr:col>32</xdr:col>
      <xdr:colOff>238125</xdr:colOff>
      <xdr:row>58</xdr:row>
      <xdr:rowOff>39212</xdr:rowOff>
    </xdr:to>
    <xdr:sp macro="" textlink="">
      <xdr:nvSpPr>
        <xdr:cNvPr id="777" name="フローチャート : 判断 776"/>
        <xdr:cNvSpPr/>
      </xdr:nvSpPr>
      <xdr:spPr>
        <a:xfrm>
          <a:off x="221107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139060</xdr:rowOff>
    </xdr:from>
    <xdr:to>
      <xdr:col>31</xdr:col>
      <xdr:colOff>34925</xdr:colOff>
      <xdr:row>58</xdr:row>
      <xdr:rowOff>139060</xdr:rowOff>
    </xdr:to>
    <xdr:cxnSp macro="">
      <xdr:nvCxnSpPr>
        <xdr:cNvPr id="778" name="直線コネクタ 777"/>
        <xdr:cNvCxnSpPr/>
      </xdr:nvCxnSpPr>
      <xdr:spPr>
        <a:xfrm>
          <a:off x="20434300" y="10083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111897</xdr:rowOff>
    </xdr:from>
    <xdr:to>
      <xdr:col>31</xdr:col>
      <xdr:colOff>85725</xdr:colOff>
      <xdr:row>57</xdr:row>
      <xdr:rowOff>42047</xdr:rowOff>
    </xdr:to>
    <xdr:sp macro="" textlink="">
      <xdr:nvSpPr>
        <xdr:cNvPr id="779" name="フローチャート : 判断 778"/>
        <xdr:cNvSpPr/>
      </xdr:nvSpPr>
      <xdr:spPr>
        <a:xfrm>
          <a:off x="21272500" y="97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58574</xdr:rowOff>
    </xdr:from>
    <xdr:ext cx="469744" cy="259045"/>
    <xdr:sp macro="" textlink="">
      <xdr:nvSpPr>
        <xdr:cNvPr id="780" name="テキスト ボックス 779"/>
        <xdr:cNvSpPr txBox="1"/>
      </xdr:nvSpPr>
      <xdr:spPr>
        <a:xfrm>
          <a:off x="21088427" y="948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139060</xdr:rowOff>
    </xdr:from>
    <xdr:to>
      <xdr:col>29</xdr:col>
      <xdr:colOff>517525</xdr:colOff>
      <xdr:row>58</xdr:row>
      <xdr:rowOff>139060</xdr:rowOff>
    </xdr:to>
    <xdr:cxnSp macro="">
      <xdr:nvCxnSpPr>
        <xdr:cNvPr id="781" name="直線コネクタ 780"/>
        <xdr:cNvCxnSpPr/>
      </xdr:nvCxnSpPr>
      <xdr:spPr>
        <a:xfrm>
          <a:off x="19545300" y="10083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136449</xdr:rowOff>
    </xdr:from>
    <xdr:to>
      <xdr:col>29</xdr:col>
      <xdr:colOff>568325</xdr:colOff>
      <xdr:row>57</xdr:row>
      <xdr:rowOff>66599</xdr:rowOff>
    </xdr:to>
    <xdr:sp macro="" textlink="">
      <xdr:nvSpPr>
        <xdr:cNvPr id="782" name="フローチャート : 判断 781"/>
        <xdr:cNvSpPr/>
      </xdr:nvSpPr>
      <xdr:spPr>
        <a:xfrm>
          <a:off x="20383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83126</xdr:rowOff>
    </xdr:from>
    <xdr:ext cx="469744" cy="259045"/>
    <xdr:sp macro="" textlink="">
      <xdr:nvSpPr>
        <xdr:cNvPr id="783" name="テキスト ボックス 782"/>
        <xdr:cNvSpPr txBox="1"/>
      </xdr:nvSpPr>
      <xdr:spPr>
        <a:xfrm>
          <a:off x="20199427"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139060</xdr:rowOff>
    </xdr:from>
    <xdr:to>
      <xdr:col>28</xdr:col>
      <xdr:colOff>314325</xdr:colOff>
      <xdr:row>58</xdr:row>
      <xdr:rowOff>139060</xdr:rowOff>
    </xdr:to>
    <xdr:cxnSp macro="">
      <xdr:nvCxnSpPr>
        <xdr:cNvPr id="784" name="直線コネクタ 783"/>
        <xdr:cNvCxnSpPr/>
      </xdr:nvCxnSpPr>
      <xdr:spPr>
        <a:xfrm>
          <a:off x="18656300" y="10083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160224</xdr:rowOff>
    </xdr:from>
    <xdr:to>
      <xdr:col>28</xdr:col>
      <xdr:colOff>365125</xdr:colOff>
      <xdr:row>57</xdr:row>
      <xdr:rowOff>90374</xdr:rowOff>
    </xdr:to>
    <xdr:sp macro="" textlink="">
      <xdr:nvSpPr>
        <xdr:cNvPr id="785" name="フローチャート : 判断 784"/>
        <xdr:cNvSpPr/>
      </xdr:nvSpPr>
      <xdr:spPr>
        <a:xfrm>
          <a:off x="19494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106901</xdr:rowOff>
    </xdr:from>
    <xdr:ext cx="469744" cy="259045"/>
    <xdr:sp macro="" textlink="">
      <xdr:nvSpPr>
        <xdr:cNvPr id="786" name="テキスト ボックス 785"/>
        <xdr:cNvSpPr txBox="1"/>
      </xdr:nvSpPr>
      <xdr:spPr>
        <a:xfrm>
          <a:off x="19310427"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146553</xdr:rowOff>
    </xdr:from>
    <xdr:to>
      <xdr:col>27</xdr:col>
      <xdr:colOff>161925</xdr:colOff>
      <xdr:row>57</xdr:row>
      <xdr:rowOff>76703</xdr:rowOff>
    </xdr:to>
    <xdr:sp macro="" textlink="">
      <xdr:nvSpPr>
        <xdr:cNvPr id="787" name="フローチャート : 判断 786"/>
        <xdr:cNvSpPr/>
      </xdr:nvSpPr>
      <xdr:spPr>
        <a:xfrm>
          <a:off x="18605500" y="97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93230</xdr:rowOff>
    </xdr:from>
    <xdr:ext cx="469744" cy="259045"/>
    <xdr:sp macro="" textlink="">
      <xdr:nvSpPr>
        <xdr:cNvPr id="788" name="テキスト ボックス 787"/>
        <xdr:cNvSpPr txBox="1"/>
      </xdr:nvSpPr>
      <xdr:spPr>
        <a:xfrm>
          <a:off x="18421427" y="95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88260</xdr:rowOff>
    </xdr:from>
    <xdr:to>
      <xdr:col>32</xdr:col>
      <xdr:colOff>238125</xdr:colOff>
      <xdr:row>59</xdr:row>
      <xdr:rowOff>18410</xdr:rowOff>
    </xdr:to>
    <xdr:sp macro="" textlink="">
      <xdr:nvSpPr>
        <xdr:cNvPr id="794" name="円/楕円 793"/>
        <xdr:cNvSpPr/>
      </xdr:nvSpPr>
      <xdr:spPr>
        <a:xfrm>
          <a:off x="221107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3187</xdr:rowOff>
    </xdr:from>
    <xdr:ext cx="313932" cy="259045"/>
    <xdr:sp macro="" textlink="">
      <xdr:nvSpPr>
        <xdr:cNvPr id="795" name="貸付金該当値テキスト"/>
        <xdr:cNvSpPr txBox="1"/>
      </xdr:nvSpPr>
      <xdr:spPr>
        <a:xfrm>
          <a:off x="22212300" y="9947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88260</xdr:rowOff>
    </xdr:from>
    <xdr:to>
      <xdr:col>31</xdr:col>
      <xdr:colOff>85725</xdr:colOff>
      <xdr:row>59</xdr:row>
      <xdr:rowOff>18410</xdr:rowOff>
    </xdr:to>
    <xdr:sp macro="" textlink="">
      <xdr:nvSpPr>
        <xdr:cNvPr id="796" name="円/楕円 795"/>
        <xdr:cNvSpPr/>
      </xdr:nvSpPr>
      <xdr:spPr>
        <a:xfrm>
          <a:off x="21272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9537</xdr:rowOff>
    </xdr:from>
    <xdr:ext cx="313932" cy="259045"/>
    <xdr:sp macro="" textlink="">
      <xdr:nvSpPr>
        <xdr:cNvPr id="797" name="テキスト ボックス 796"/>
        <xdr:cNvSpPr txBox="1"/>
      </xdr:nvSpPr>
      <xdr:spPr>
        <a:xfrm>
          <a:off x="21166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88260</xdr:rowOff>
    </xdr:from>
    <xdr:to>
      <xdr:col>29</xdr:col>
      <xdr:colOff>568325</xdr:colOff>
      <xdr:row>59</xdr:row>
      <xdr:rowOff>18410</xdr:rowOff>
    </xdr:to>
    <xdr:sp macro="" textlink="">
      <xdr:nvSpPr>
        <xdr:cNvPr id="798" name="円/楕円 797"/>
        <xdr:cNvSpPr/>
      </xdr:nvSpPr>
      <xdr:spPr>
        <a:xfrm>
          <a:off x="20383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9537</xdr:rowOff>
    </xdr:from>
    <xdr:ext cx="313932" cy="259045"/>
    <xdr:sp macro="" textlink="">
      <xdr:nvSpPr>
        <xdr:cNvPr id="799" name="テキスト ボックス 798"/>
        <xdr:cNvSpPr txBox="1"/>
      </xdr:nvSpPr>
      <xdr:spPr>
        <a:xfrm>
          <a:off x="20277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88260</xdr:rowOff>
    </xdr:from>
    <xdr:to>
      <xdr:col>28</xdr:col>
      <xdr:colOff>365125</xdr:colOff>
      <xdr:row>59</xdr:row>
      <xdr:rowOff>18410</xdr:rowOff>
    </xdr:to>
    <xdr:sp macro="" textlink="">
      <xdr:nvSpPr>
        <xdr:cNvPr id="800" name="円/楕円 799"/>
        <xdr:cNvSpPr/>
      </xdr:nvSpPr>
      <xdr:spPr>
        <a:xfrm>
          <a:off x="19494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9537</xdr:rowOff>
    </xdr:from>
    <xdr:ext cx="313932" cy="259045"/>
    <xdr:sp macro="" textlink="">
      <xdr:nvSpPr>
        <xdr:cNvPr id="801" name="テキスト ボックス 800"/>
        <xdr:cNvSpPr txBox="1"/>
      </xdr:nvSpPr>
      <xdr:spPr>
        <a:xfrm>
          <a:off x="19388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88260</xdr:rowOff>
    </xdr:from>
    <xdr:to>
      <xdr:col>27</xdr:col>
      <xdr:colOff>161925</xdr:colOff>
      <xdr:row>59</xdr:row>
      <xdr:rowOff>18410</xdr:rowOff>
    </xdr:to>
    <xdr:sp macro="" textlink="">
      <xdr:nvSpPr>
        <xdr:cNvPr id="802" name="円/楕円 801"/>
        <xdr:cNvSpPr/>
      </xdr:nvSpPr>
      <xdr:spPr>
        <a:xfrm>
          <a:off x="18605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9537</xdr:rowOff>
    </xdr:from>
    <xdr:ext cx="313932" cy="259045"/>
    <xdr:sp macro="" textlink="">
      <xdr:nvSpPr>
        <xdr:cNvPr id="803" name="テキスト ボックス 802"/>
        <xdr:cNvSpPr txBox="1"/>
      </xdr:nvSpPr>
      <xdr:spPr>
        <a:xfrm>
          <a:off x="18499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4" name="テキスト ボックス 81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8" name="テキスト ボックス 81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0" name="テキスト ボックス 81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2" name="テキスト ボックス 82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123378</xdr:rowOff>
    </xdr:from>
    <xdr:to>
      <xdr:col>32</xdr:col>
      <xdr:colOff>186689</xdr:colOff>
      <xdr:row>78</xdr:row>
      <xdr:rowOff>29149</xdr:rowOff>
    </xdr:to>
    <xdr:cxnSp macro="">
      <xdr:nvCxnSpPr>
        <xdr:cNvPr id="826" name="直線コネクタ 825"/>
        <xdr:cNvCxnSpPr/>
      </xdr:nvCxnSpPr>
      <xdr:spPr>
        <a:xfrm flipV="1">
          <a:off x="22159595" y="12124878"/>
          <a:ext cx="1269" cy="1277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32976</xdr:rowOff>
    </xdr:from>
    <xdr:ext cx="534377" cy="259045"/>
    <xdr:sp macro="" textlink="">
      <xdr:nvSpPr>
        <xdr:cNvPr id="827" name="繰出金最小値テキスト"/>
        <xdr:cNvSpPr txBox="1"/>
      </xdr:nvSpPr>
      <xdr:spPr>
        <a:xfrm>
          <a:off x="22212300" y="134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22,418</a:t>
          </a:r>
          <a:endParaRPr kumimoji="1" lang="ja-JP" altLang="en-US" sz="1000" b="1">
            <a:latin typeface="ＭＳ Ｐゴシック"/>
          </a:endParaRPr>
        </a:p>
      </xdr:txBody>
    </xdr:sp>
    <xdr:clientData/>
  </xdr:oneCellAnchor>
  <xdr:twoCellAnchor>
    <xdr:from>
      <xdr:col>32</xdr:col>
      <xdr:colOff>98425</xdr:colOff>
      <xdr:row>78</xdr:row>
      <xdr:rowOff>29149</xdr:rowOff>
    </xdr:from>
    <xdr:to>
      <xdr:col>32</xdr:col>
      <xdr:colOff>276225</xdr:colOff>
      <xdr:row>78</xdr:row>
      <xdr:rowOff>29149</xdr:rowOff>
    </xdr:to>
    <xdr:cxnSp macro="">
      <xdr:nvCxnSpPr>
        <xdr:cNvPr id="828" name="直線コネクタ 827"/>
        <xdr:cNvCxnSpPr/>
      </xdr:nvCxnSpPr>
      <xdr:spPr>
        <a:xfrm>
          <a:off x="22072600" y="1340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70055</xdr:rowOff>
    </xdr:from>
    <xdr:ext cx="534377" cy="259045"/>
    <xdr:sp macro="" textlink="">
      <xdr:nvSpPr>
        <xdr:cNvPr id="829" name="繰出金最大値テキスト"/>
        <xdr:cNvSpPr txBox="1"/>
      </xdr:nvSpPr>
      <xdr:spPr>
        <a:xfrm>
          <a:off x="22212300" y="119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50,357</a:t>
          </a:r>
          <a:endParaRPr kumimoji="1" lang="ja-JP" altLang="en-US" sz="1000" b="1">
            <a:latin typeface="ＭＳ Ｐゴシック"/>
          </a:endParaRPr>
        </a:p>
      </xdr:txBody>
    </xdr:sp>
    <xdr:clientData/>
  </xdr:oneCellAnchor>
  <xdr:twoCellAnchor>
    <xdr:from>
      <xdr:col>32</xdr:col>
      <xdr:colOff>98425</xdr:colOff>
      <xdr:row>70</xdr:row>
      <xdr:rowOff>123378</xdr:rowOff>
    </xdr:from>
    <xdr:to>
      <xdr:col>32</xdr:col>
      <xdr:colOff>276225</xdr:colOff>
      <xdr:row>70</xdr:row>
      <xdr:rowOff>123378</xdr:rowOff>
    </xdr:to>
    <xdr:cxnSp macro="">
      <xdr:nvCxnSpPr>
        <xdr:cNvPr id="830" name="直線コネクタ 829"/>
        <xdr:cNvCxnSpPr/>
      </xdr:nvCxnSpPr>
      <xdr:spPr>
        <a:xfrm>
          <a:off x="22072600" y="1212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16621</xdr:rowOff>
    </xdr:from>
    <xdr:to>
      <xdr:col>32</xdr:col>
      <xdr:colOff>187325</xdr:colOff>
      <xdr:row>73</xdr:row>
      <xdr:rowOff>29058</xdr:rowOff>
    </xdr:to>
    <xdr:cxnSp macro="">
      <xdr:nvCxnSpPr>
        <xdr:cNvPr id="831" name="直線コネクタ 830"/>
        <xdr:cNvCxnSpPr/>
      </xdr:nvCxnSpPr>
      <xdr:spPr>
        <a:xfrm flipV="1">
          <a:off x="21323300" y="12532471"/>
          <a:ext cx="8382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117162</xdr:rowOff>
    </xdr:from>
    <xdr:ext cx="534377" cy="259045"/>
    <xdr:sp macro="" textlink="">
      <xdr:nvSpPr>
        <xdr:cNvPr id="832" name="繰出金平均値テキスト"/>
        <xdr:cNvSpPr txBox="1"/>
      </xdr:nvSpPr>
      <xdr:spPr>
        <a:xfrm>
          <a:off x="22212300" y="12804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33,910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138735</xdr:rowOff>
    </xdr:from>
    <xdr:to>
      <xdr:col>32</xdr:col>
      <xdr:colOff>238125</xdr:colOff>
      <xdr:row>75</xdr:row>
      <xdr:rowOff>68885</xdr:rowOff>
    </xdr:to>
    <xdr:sp macro="" textlink="">
      <xdr:nvSpPr>
        <xdr:cNvPr id="833" name="フローチャート : 判断 832"/>
        <xdr:cNvSpPr/>
      </xdr:nvSpPr>
      <xdr:spPr>
        <a:xfrm>
          <a:off x="221107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29058</xdr:rowOff>
    </xdr:from>
    <xdr:to>
      <xdr:col>31</xdr:col>
      <xdr:colOff>34925</xdr:colOff>
      <xdr:row>73</xdr:row>
      <xdr:rowOff>93797</xdr:rowOff>
    </xdr:to>
    <xdr:cxnSp macro="">
      <xdr:nvCxnSpPr>
        <xdr:cNvPr id="834" name="直線コネクタ 833"/>
        <xdr:cNvCxnSpPr/>
      </xdr:nvCxnSpPr>
      <xdr:spPr>
        <a:xfrm flipV="1">
          <a:off x="20434300" y="12544908"/>
          <a:ext cx="889000" cy="6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87209</xdr:rowOff>
    </xdr:from>
    <xdr:to>
      <xdr:col>31</xdr:col>
      <xdr:colOff>85725</xdr:colOff>
      <xdr:row>74</xdr:row>
      <xdr:rowOff>17359</xdr:rowOff>
    </xdr:to>
    <xdr:sp macro="" textlink="">
      <xdr:nvSpPr>
        <xdr:cNvPr id="835" name="フローチャート : 判断 834"/>
        <xdr:cNvSpPr/>
      </xdr:nvSpPr>
      <xdr:spPr>
        <a:xfrm>
          <a:off x="21272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8486</xdr:rowOff>
    </xdr:from>
    <xdr:ext cx="534377" cy="259045"/>
    <xdr:sp macro="" textlink="">
      <xdr:nvSpPr>
        <xdr:cNvPr id="836" name="テキスト ボックス 835"/>
        <xdr:cNvSpPr txBox="1"/>
      </xdr:nvSpPr>
      <xdr:spPr>
        <a:xfrm>
          <a:off x="21056111" y="12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38,787</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93797</xdr:rowOff>
    </xdr:from>
    <xdr:to>
      <xdr:col>29</xdr:col>
      <xdr:colOff>517525</xdr:colOff>
      <xdr:row>73</xdr:row>
      <xdr:rowOff>96860</xdr:rowOff>
    </xdr:to>
    <xdr:cxnSp macro="">
      <xdr:nvCxnSpPr>
        <xdr:cNvPr id="837" name="直線コネクタ 836"/>
        <xdr:cNvCxnSpPr/>
      </xdr:nvCxnSpPr>
      <xdr:spPr>
        <a:xfrm flipV="1">
          <a:off x="19545300" y="12609647"/>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56256</xdr:rowOff>
    </xdr:from>
    <xdr:to>
      <xdr:col>29</xdr:col>
      <xdr:colOff>568325</xdr:colOff>
      <xdr:row>74</xdr:row>
      <xdr:rowOff>157856</xdr:rowOff>
    </xdr:to>
    <xdr:sp macro="" textlink="">
      <xdr:nvSpPr>
        <xdr:cNvPr id="838" name="フローチャート : 判断 837"/>
        <xdr:cNvSpPr/>
      </xdr:nvSpPr>
      <xdr:spPr>
        <a:xfrm>
          <a:off x="20383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148983</xdr:rowOff>
    </xdr:from>
    <xdr:ext cx="534377" cy="259045"/>
    <xdr:sp macro="" textlink="">
      <xdr:nvSpPr>
        <xdr:cNvPr id="839" name="テキスト ボックス 838"/>
        <xdr:cNvSpPr txBox="1"/>
      </xdr:nvSpPr>
      <xdr:spPr>
        <a:xfrm>
          <a:off x="20167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96860</xdr:rowOff>
    </xdr:from>
    <xdr:to>
      <xdr:col>28</xdr:col>
      <xdr:colOff>314325</xdr:colOff>
      <xdr:row>73</xdr:row>
      <xdr:rowOff>139380</xdr:rowOff>
    </xdr:to>
    <xdr:cxnSp macro="">
      <xdr:nvCxnSpPr>
        <xdr:cNvPr id="840" name="直線コネクタ 839"/>
        <xdr:cNvCxnSpPr/>
      </xdr:nvCxnSpPr>
      <xdr:spPr>
        <a:xfrm flipV="1">
          <a:off x="18656300" y="12612710"/>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99187</xdr:rowOff>
    </xdr:from>
    <xdr:to>
      <xdr:col>28</xdr:col>
      <xdr:colOff>365125</xdr:colOff>
      <xdr:row>75</xdr:row>
      <xdr:rowOff>29337</xdr:rowOff>
    </xdr:to>
    <xdr:sp macro="" textlink="">
      <xdr:nvSpPr>
        <xdr:cNvPr id="841" name="フローチャート : 判断 840"/>
        <xdr:cNvSpPr/>
      </xdr:nvSpPr>
      <xdr:spPr>
        <a:xfrm>
          <a:off x="19494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20464</xdr:rowOff>
    </xdr:from>
    <xdr:ext cx="534377" cy="259045"/>
    <xdr:sp macro="" textlink="">
      <xdr:nvSpPr>
        <xdr:cNvPr id="842" name="テキスト ボックス 841"/>
        <xdr:cNvSpPr txBox="1"/>
      </xdr:nvSpPr>
      <xdr:spPr>
        <a:xfrm>
          <a:off x="19278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124516</xdr:rowOff>
    </xdr:from>
    <xdr:to>
      <xdr:col>27</xdr:col>
      <xdr:colOff>161925</xdr:colOff>
      <xdr:row>75</xdr:row>
      <xdr:rowOff>54666</xdr:rowOff>
    </xdr:to>
    <xdr:sp macro="" textlink="">
      <xdr:nvSpPr>
        <xdr:cNvPr id="843" name="フローチャート : 判断 842"/>
        <xdr:cNvSpPr/>
      </xdr:nvSpPr>
      <xdr:spPr>
        <a:xfrm>
          <a:off x="18605500" y="128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45793</xdr:rowOff>
    </xdr:from>
    <xdr:ext cx="534377" cy="259045"/>
    <xdr:sp macro="" textlink="">
      <xdr:nvSpPr>
        <xdr:cNvPr id="844" name="テキスト ボックス 843"/>
        <xdr:cNvSpPr txBox="1"/>
      </xdr:nvSpPr>
      <xdr:spPr>
        <a:xfrm>
          <a:off x="18389111" y="129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137271</xdr:rowOff>
    </xdr:from>
    <xdr:to>
      <xdr:col>32</xdr:col>
      <xdr:colOff>238125</xdr:colOff>
      <xdr:row>73</xdr:row>
      <xdr:rowOff>67421</xdr:rowOff>
    </xdr:to>
    <xdr:sp macro="" textlink="">
      <xdr:nvSpPr>
        <xdr:cNvPr id="850" name="円/楕円 849"/>
        <xdr:cNvSpPr/>
      </xdr:nvSpPr>
      <xdr:spPr>
        <a:xfrm>
          <a:off x="22110700" y="1248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160148</xdr:rowOff>
    </xdr:from>
    <xdr:ext cx="534377" cy="259045"/>
    <xdr:sp macro="" textlink="">
      <xdr:nvSpPr>
        <xdr:cNvPr id="851" name="繰出金該当値テキスト"/>
        <xdr:cNvSpPr txBox="1"/>
      </xdr:nvSpPr>
      <xdr:spPr>
        <a:xfrm>
          <a:off x="22212300" y="1233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41,442</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149708</xdr:rowOff>
    </xdr:from>
    <xdr:to>
      <xdr:col>31</xdr:col>
      <xdr:colOff>85725</xdr:colOff>
      <xdr:row>73</xdr:row>
      <xdr:rowOff>79858</xdr:rowOff>
    </xdr:to>
    <xdr:sp macro="" textlink="">
      <xdr:nvSpPr>
        <xdr:cNvPr id="852" name="円/楕円 851"/>
        <xdr:cNvSpPr/>
      </xdr:nvSpPr>
      <xdr:spPr>
        <a:xfrm>
          <a:off x="21272500" y="1249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96385</xdr:rowOff>
    </xdr:from>
    <xdr:ext cx="534377" cy="259045"/>
    <xdr:sp macro="" textlink="">
      <xdr:nvSpPr>
        <xdr:cNvPr id="853" name="テキスト ボックス 852"/>
        <xdr:cNvSpPr txBox="1"/>
      </xdr:nvSpPr>
      <xdr:spPr>
        <a:xfrm>
          <a:off x="21056111" y="1226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41,170</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42997</xdr:rowOff>
    </xdr:from>
    <xdr:to>
      <xdr:col>29</xdr:col>
      <xdr:colOff>568325</xdr:colOff>
      <xdr:row>73</xdr:row>
      <xdr:rowOff>144597</xdr:rowOff>
    </xdr:to>
    <xdr:sp macro="" textlink="">
      <xdr:nvSpPr>
        <xdr:cNvPr id="854" name="円/楕円 853"/>
        <xdr:cNvSpPr/>
      </xdr:nvSpPr>
      <xdr:spPr>
        <a:xfrm>
          <a:off x="20383500" y="1255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161124</xdr:rowOff>
    </xdr:from>
    <xdr:ext cx="534377" cy="259045"/>
    <xdr:sp macro="" textlink="">
      <xdr:nvSpPr>
        <xdr:cNvPr id="855" name="テキスト ボックス 854"/>
        <xdr:cNvSpPr txBox="1"/>
      </xdr:nvSpPr>
      <xdr:spPr>
        <a:xfrm>
          <a:off x="20167111" y="123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39,754</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46060</xdr:rowOff>
    </xdr:from>
    <xdr:to>
      <xdr:col>28</xdr:col>
      <xdr:colOff>365125</xdr:colOff>
      <xdr:row>73</xdr:row>
      <xdr:rowOff>147660</xdr:rowOff>
    </xdr:to>
    <xdr:sp macro="" textlink="">
      <xdr:nvSpPr>
        <xdr:cNvPr id="856" name="円/楕円 855"/>
        <xdr:cNvSpPr/>
      </xdr:nvSpPr>
      <xdr:spPr>
        <a:xfrm>
          <a:off x="19494500" y="1256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164187</xdr:rowOff>
    </xdr:from>
    <xdr:ext cx="534377" cy="259045"/>
    <xdr:sp macro="" textlink="">
      <xdr:nvSpPr>
        <xdr:cNvPr id="857" name="テキスト ボックス 856"/>
        <xdr:cNvSpPr txBox="1"/>
      </xdr:nvSpPr>
      <xdr:spPr>
        <a:xfrm>
          <a:off x="19278111" y="1233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39,687</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88580</xdr:rowOff>
    </xdr:from>
    <xdr:to>
      <xdr:col>27</xdr:col>
      <xdr:colOff>161925</xdr:colOff>
      <xdr:row>74</xdr:row>
      <xdr:rowOff>18730</xdr:rowOff>
    </xdr:to>
    <xdr:sp macro="" textlink="">
      <xdr:nvSpPr>
        <xdr:cNvPr id="858" name="円/楕円 857"/>
        <xdr:cNvSpPr/>
      </xdr:nvSpPr>
      <xdr:spPr>
        <a:xfrm>
          <a:off x="18605500" y="1260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35257</xdr:rowOff>
    </xdr:from>
    <xdr:ext cx="534377" cy="259045"/>
    <xdr:sp macro="" textlink="">
      <xdr:nvSpPr>
        <xdr:cNvPr id="859" name="テキスト ボックス 858"/>
        <xdr:cNvSpPr txBox="1"/>
      </xdr:nvSpPr>
      <xdr:spPr>
        <a:xfrm>
          <a:off x="18389111" y="1237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38,757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chemeClr val="dk1"/>
              </a:solidFill>
              <a:effectLst/>
              <a:latin typeface="+mn-lt"/>
              <a:ea typeface="+mn-ea"/>
              <a:cs typeface="+mn-cs"/>
            </a:rPr>
            <a:t>類似団体平均では概ね低い水準を推移している項目が多い中で、物件費、扶助費、補助費等、繰出金は微増傾向にある。</a:t>
          </a:r>
          <a:r>
            <a:rPr kumimoji="1" lang="ja-JP" altLang="ja-JP" sz="1300">
              <a:solidFill>
                <a:schemeClr val="dk1"/>
              </a:solidFill>
              <a:effectLst/>
              <a:latin typeface="+mn-lt"/>
              <a:ea typeface="+mn-ea"/>
              <a:cs typeface="+mn-cs"/>
            </a:rPr>
            <a:t>補助費等や普通建設事業費（うち新規整備）など、東京都平均では</a:t>
          </a:r>
          <a:r>
            <a:rPr kumimoji="1" lang="ja-JP" altLang="en-US" sz="1300">
              <a:solidFill>
                <a:schemeClr val="dk1"/>
              </a:solidFill>
              <a:effectLst/>
              <a:latin typeface="+mn-lt"/>
              <a:ea typeface="+mn-ea"/>
              <a:cs typeface="+mn-cs"/>
            </a:rPr>
            <a:t>前年度に引き続き</a:t>
          </a:r>
          <a:r>
            <a:rPr kumimoji="1" lang="ja-JP" altLang="ja-JP" sz="1300">
              <a:solidFill>
                <a:schemeClr val="dk1"/>
              </a:solidFill>
              <a:effectLst/>
              <a:latin typeface="+mn-lt"/>
              <a:ea typeface="+mn-ea"/>
              <a:cs typeface="+mn-cs"/>
            </a:rPr>
            <a:t>高い数値となっている</a:t>
          </a:r>
          <a:r>
            <a:rPr kumimoji="1" lang="ja-JP" altLang="en-US" sz="1300">
              <a:solidFill>
                <a:schemeClr val="dk1"/>
              </a:solidFill>
              <a:effectLst/>
              <a:latin typeface="+mn-lt"/>
              <a:ea typeface="+mn-ea"/>
              <a:cs typeface="+mn-cs"/>
            </a:rPr>
            <a:t>ほか、繰出金については東京都平均及び類似団体平均を上回る高い水準となっている。</a:t>
          </a:r>
          <a:endParaRPr kumimoji="1" lang="en-US" altLang="ja-JP" sz="1300">
            <a:solidFill>
              <a:schemeClr val="dk1"/>
            </a:solidFill>
            <a:effectLst/>
            <a:latin typeface="+mn-lt"/>
            <a:ea typeface="+mn-ea"/>
            <a:cs typeface="+mn-cs"/>
          </a:endParaRPr>
        </a:p>
        <a:p>
          <a:r>
            <a:rPr kumimoji="1" lang="ja-JP" altLang="en-US" sz="1300">
              <a:latin typeface="ＭＳ Ｐゴシック"/>
            </a:rPr>
            <a:t>　普通建設事業費では、</a:t>
          </a:r>
          <a:r>
            <a:rPr kumimoji="1" lang="en-US" altLang="ja-JP" sz="1300">
              <a:latin typeface="ＭＳ Ｐゴシック"/>
            </a:rPr>
            <a:t>25</a:t>
          </a:r>
          <a:r>
            <a:rPr kumimoji="1" lang="ja-JP" altLang="en-US" sz="1300">
              <a:latin typeface="ＭＳ Ｐゴシック"/>
            </a:rPr>
            <a:t>年度以降増加を続けており、</a:t>
          </a:r>
          <a:r>
            <a:rPr kumimoji="1" lang="en-US" altLang="ja-JP" sz="1300">
              <a:latin typeface="ＭＳ Ｐゴシック"/>
            </a:rPr>
            <a:t>28</a:t>
          </a:r>
          <a:r>
            <a:rPr kumimoji="1" lang="ja-JP" altLang="en-US" sz="1300">
              <a:latin typeface="ＭＳ Ｐゴシック"/>
            </a:rPr>
            <a:t>年度新規整備が減少してはいるものの、更新整備を合わせた全体では前年度比</a:t>
          </a:r>
          <a:r>
            <a:rPr kumimoji="1" lang="en-US" altLang="ja-JP" sz="1300">
              <a:latin typeface="ＭＳ Ｐゴシック"/>
            </a:rPr>
            <a:t>9.4</a:t>
          </a:r>
          <a:r>
            <a:rPr kumimoji="1" lang="ja-JP" altLang="en-US" sz="1300">
              <a:latin typeface="ＭＳ Ｐゴシック"/>
            </a:rPr>
            <a:t>％増となっている。公共施設等の老朽化・耐震化対策の継続のほか、本庁舎耐震改修が本格化するなど、今後も増加が見込まれる。</a:t>
          </a:r>
          <a:endParaRPr kumimoji="1" lang="en-US" altLang="ja-JP" sz="1300">
            <a:latin typeface="ＭＳ Ｐゴシック"/>
          </a:endParaRPr>
        </a:p>
        <a:p>
          <a:r>
            <a:rPr kumimoji="1" lang="ja-JP" altLang="en-US" sz="1300">
              <a:latin typeface="ＭＳ Ｐゴシック"/>
            </a:rPr>
            <a:t>　補助費等は分母である人口増により</a:t>
          </a:r>
          <a:r>
            <a:rPr kumimoji="1" lang="en-US" altLang="ja-JP" sz="1300">
              <a:latin typeface="ＭＳ Ｐゴシック"/>
            </a:rPr>
            <a:t>27</a:t>
          </a:r>
          <a:r>
            <a:rPr kumimoji="1" lang="ja-JP" altLang="en-US" sz="1300">
              <a:latin typeface="ＭＳ Ｐゴシック"/>
            </a:rPr>
            <a:t>年度に微減しているものの増加傾向である。</a:t>
          </a:r>
          <a:r>
            <a:rPr kumimoji="1" lang="ja-JP" altLang="ja-JP" sz="1300">
              <a:solidFill>
                <a:schemeClr val="dk1"/>
              </a:solidFill>
              <a:effectLst/>
              <a:latin typeface="+mn-lt"/>
              <a:ea typeface="+mn-ea"/>
              <a:cs typeface="+mn-cs"/>
            </a:rPr>
            <a:t>市立病院事業会計補助金の増や、認証保育所の運営に対する補助単価の引上げに伴う補助金等の増加により</a:t>
          </a:r>
          <a:r>
            <a:rPr kumimoji="1" lang="ja-JP" altLang="en-US" sz="1300">
              <a:solidFill>
                <a:schemeClr val="dk1"/>
              </a:solidFill>
              <a:effectLst/>
              <a:latin typeface="+mn-lt"/>
              <a:ea typeface="+mn-ea"/>
              <a:cs typeface="+mn-cs"/>
            </a:rPr>
            <a:t>、経常一般財源負担割合が増加し、経常収支比率の悪化要因となっている。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積立金は</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年度以降減少傾向を続けており、</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年度特に特定財源を伴う積立金が前年度比</a:t>
          </a:r>
          <a:r>
            <a:rPr kumimoji="1" lang="en-US" altLang="ja-JP" sz="1300">
              <a:solidFill>
                <a:schemeClr val="dk1"/>
              </a:solidFill>
              <a:effectLst/>
              <a:latin typeface="+mn-lt"/>
              <a:ea typeface="+mn-ea"/>
              <a:cs typeface="+mn-cs"/>
            </a:rPr>
            <a:t>68.7</a:t>
          </a:r>
          <a:r>
            <a:rPr kumimoji="1" lang="ja-JP" altLang="en-US" sz="1300">
              <a:solidFill>
                <a:schemeClr val="dk1"/>
              </a:solidFill>
              <a:effectLst/>
              <a:latin typeface="+mn-lt"/>
              <a:ea typeface="+mn-ea"/>
              <a:cs typeface="+mn-cs"/>
            </a:rPr>
            <a:t>％減となっている。主にごみ処理関連施設及び周辺環境整備基金、土地区画整理事業基金への積立金が減少していることによる。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183,589
180,784
27.55
68,796,815
66,281,575
2,304,870
34,485,847
34,426,017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17.3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136434</xdr:rowOff>
    </xdr:from>
    <xdr:to>
      <xdr:col>6</xdr:col>
      <xdr:colOff>510540</xdr:colOff>
      <xdr:row>39</xdr:row>
      <xdr:rowOff>72753</xdr:rowOff>
    </xdr:to>
    <xdr:cxnSp macro="">
      <xdr:nvCxnSpPr>
        <xdr:cNvPr id="58" name="直線コネクタ 57"/>
        <xdr:cNvCxnSpPr/>
      </xdr:nvCxnSpPr>
      <xdr:spPr>
        <a:xfrm flipV="1">
          <a:off x="4633595" y="5279934"/>
          <a:ext cx="127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76580</xdr:rowOff>
    </xdr:from>
    <xdr:ext cx="469744" cy="259045"/>
    <xdr:sp macro="" textlink="">
      <xdr:nvSpPr>
        <xdr:cNvPr id="59" name="議会費最小値テキスト"/>
        <xdr:cNvSpPr txBox="1"/>
      </xdr:nvSpPr>
      <xdr:spPr>
        <a:xfrm>
          <a:off x="4686300" y="67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6</xdr:col>
      <xdr:colOff>422275</xdr:colOff>
      <xdr:row>39</xdr:row>
      <xdr:rowOff>72753</xdr:rowOff>
    </xdr:from>
    <xdr:to>
      <xdr:col>6</xdr:col>
      <xdr:colOff>600075</xdr:colOff>
      <xdr:row>39</xdr:row>
      <xdr:rowOff>72753</xdr:rowOff>
    </xdr:to>
    <xdr:cxnSp macro="">
      <xdr:nvCxnSpPr>
        <xdr:cNvPr id="60" name="直線コネクタ 59"/>
        <xdr:cNvCxnSpPr/>
      </xdr:nvCxnSpPr>
      <xdr:spPr>
        <a:xfrm>
          <a:off x="4546600" y="67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83111</xdr:rowOff>
    </xdr:from>
    <xdr:ext cx="469744" cy="259045"/>
    <xdr:sp macro="" textlink="">
      <xdr:nvSpPr>
        <xdr:cNvPr id="61" name="議会費最大値テキスト"/>
        <xdr:cNvSpPr txBox="1"/>
      </xdr:nvSpPr>
      <xdr:spPr>
        <a:xfrm>
          <a:off x="4686300" y="505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a:t>
          </a:r>
          <a:endParaRPr kumimoji="1" lang="ja-JP" altLang="en-US" sz="1000" b="1">
            <a:latin typeface="ＭＳ Ｐゴシック"/>
          </a:endParaRPr>
        </a:p>
      </xdr:txBody>
    </xdr:sp>
    <xdr:clientData/>
  </xdr:oneCellAnchor>
  <xdr:twoCellAnchor>
    <xdr:from>
      <xdr:col>6</xdr:col>
      <xdr:colOff>422275</xdr:colOff>
      <xdr:row>30</xdr:row>
      <xdr:rowOff>136434</xdr:rowOff>
    </xdr:from>
    <xdr:to>
      <xdr:col>6</xdr:col>
      <xdr:colOff>600075</xdr:colOff>
      <xdr:row>30</xdr:row>
      <xdr:rowOff>136434</xdr:rowOff>
    </xdr:to>
    <xdr:cxnSp macro="">
      <xdr:nvCxnSpPr>
        <xdr:cNvPr id="62" name="直線コネクタ 61"/>
        <xdr:cNvCxnSpPr/>
      </xdr:nvCxnSpPr>
      <xdr:spPr>
        <a:xfrm>
          <a:off x="4546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157661</xdr:rowOff>
    </xdr:from>
    <xdr:to>
      <xdr:col>6</xdr:col>
      <xdr:colOff>511175</xdr:colOff>
      <xdr:row>35</xdr:row>
      <xdr:rowOff>54247</xdr:rowOff>
    </xdr:to>
    <xdr:cxnSp macro="">
      <xdr:nvCxnSpPr>
        <xdr:cNvPr id="63" name="直線コネクタ 62"/>
        <xdr:cNvCxnSpPr/>
      </xdr:nvCxnSpPr>
      <xdr:spPr>
        <a:xfrm>
          <a:off x="3797300" y="5815511"/>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76580</xdr:rowOff>
    </xdr:from>
    <xdr:ext cx="469744" cy="259045"/>
    <xdr:sp macro="" textlink="">
      <xdr:nvSpPr>
        <xdr:cNvPr id="64" name="議会費平均値テキスト"/>
        <xdr:cNvSpPr txBox="1"/>
      </xdr:nvSpPr>
      <xdr:spPr>
        <a:xfrm>
          <a:off x="4686300" y="607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98153</xdr:rowOff>
    </xdr:from>
    <xdr:to>
      <xdr:col>6</xdr:col>
      <xdr:colOff>561975</xdr:colOff>
      <xdr:row>36</xdr:row>
      <xdr:rowOff>28303</xdr:rowOff>
    </xdr:to>
    <xdr:sp macro="" textlink="">
      <xdr:nvSpPr>
        <xdr:cNvPr id="65" name="フローチャート : 判断 64"/>
        <xdr:cNvSpPr/>
      </xdr:nvSpPr>
      <xdr:spPr>
        <a:xfrm>
          <a:off x="45847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157661</xdr:rowOff>
    </xdr:from>
    <xdr:to>
      <xdr:col>5</xdr:col>
      <xdr:colOff>358775</xdr:colOff>
      <xdr:row>34</xdr:row>
      <xdr:rowOff>72208</xdr:rowOff>
    </xdr:to>
    <xdr:cxnSp macro="">
      <xdr:nvCxnSpPr>
        <xdr:cNvPr id="66" name="直線コネクタ 65"/>
        <xdr:cNvCxnSpPr/>
      </xdr:nvCxnSpPr>
      <xdr:spPr>
        <a:xfrm flipV="1">
          <a:off x="2908300" y="5815511"/>
          <a:ext cx="8890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94887</xdr:rowOff>
    </xdr:from>
    <xdr:to>
      <xdr:col>5</xdr:col>
      <xdr:colOff>409575</xdr:colOff>
      <xdr:row>34</xdr:row>
      <xdr:rowOff>25037</xdr:rowOff>
    </xdr:to>
    <xdr:sp macro="" textlink="">
      <xdr:nvSpPr>
        <xdr:cNvPr id="67" name="フローチャート : 判断 66"/>
        <xdr:cNvSpPr/>
      </xdr:nvSpPr>
      <xdr:spPr>
        <a:xfrm>
          <a:off x="3746500" y="575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41564</xdr:rowOff>
    </xdr:from>
    <xdr:ext cx="469744" cy="259045"/>
    <xdr:sp macro="" textlink="">
      <xdr:nvSpPr>
        <xdr:cNvPr id="68" name="テキスト ボックス 67"/>
        <xdr:cNvSpPr txBox="1"/>
      </xdr:nvSpPr>
      <xdr:spPr>
        <a:xfrm>
          <a:off x="3562427" y="552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72208</xdr:rowOff>
    </xdr:from>
    <xdr:to>
      <xdr:col>4</xdr:col>
      <xdr:colOff>155575</xdr:colOff>
      <xdr:row>34</xdr:row>
      <xdr:rowOff>105954</xdr:rowOff>
    </xdr:to>
    <xdr:cxnSp macro="">
      <xdr:nvCxnSpPr>
        <xdr:cNvPr id="69" name="直線コネクタ 68"/>
        <xdr:cNvCxnSpPr/>
      </xdr:nvCxnSpPr>
      <xdr:spPr>
        <a:xfrm flipV="1">
          <a:off x="2019300" y="5901508"/>
          <a:ext cx="889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113937</xdr:rowOff>
    </xdr:from>
    <xdr:to>
      <xdr:col>4</xdr:col>
      <xdr:colOff>206375</xdr:colOff>
      <xdr:row>35</xdr:row>
      <xdr:rowOff>44087</xdr:rowOff>
    </xdr:to>
    <xdr:sp macro="" textlink="">
      <xdr:nvSpPr>
        <xdr:cNvPr id="70" name="フローチャート : 判断 69"/>
        <xdr:cNvSpPr/>
      </xdr:nvSpPr>
      <xdr:spPr>
        <a:xfrm>
          <a:off x="2857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35214</xdr:rowOff>
    </xdr:from>
    <xdr:ext cx="469744" cy="259045"/>
    <xdr:sp macro="" textlink="">
      <xdr:nvSpPr>
        <xdr:cNvPr id="71" name="テキスト ボックス 70"/>
        <xdr:cNvSpPr txBox="1"/>
      </xdr:nvSpPr>
      <xdr:spPr>
        <a:xfrm>
          <a:off x="2673427"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23223</xdr:rowOff>
    </xdr:from>
    <xdr:to>
      <xdr:col>2</xdr:col>
      <xdr:colOff>638175</xdr:colOff>
      <xdr:row>34</xdr:row>
      <xdr:rowOff>105954</xdr:rowOff>
    </xdr:to>
    <xdr:cxnSp macro="">
      <xdr:nvCxnSpPr>
        <xdr:cNvPr id="72" name="直線コネクタ 71"/>
        <xdr:cNvCxnSpPr/>
      </xdr:nvCxnSpPr>
      <xdr:spPr>
        <a:xfrm>
          <a:off x="1130300" y="5852523"/>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132443</xdr:rowOff>
    </xdr:from>
    <xdr:to>
      <xdr:col>3</xdr:col>
      <xdr:colOff>3175</xdr:colOff>
      <xdr:row>35</xdr:row>
      <xdr:rowOff>62593</xdr:rowOff>
    </xdr:to>
    <xdr:sp macro="" textlink="">
      <xdr:nvSpPr>
        <xdr:cNvPr id="73" name="フローチャート : 判断 72"/>
        <xdr:cNvSpPr/>
      </xdr:nvSpPr>
      <xdr:spPr>
        <a:xfrm>
          <a:off x="1968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53720</xdr:rowOff>
    </xdr:from>
    <xdr:ext cx="469744" cy="259045"/>
    <xdr:sp macro="" textlink="">
      <xdr:nvSpPr>
        <xdr:cNvPr id="74" name="テキスト ボックス 73"/>
        <xdr:cNvSpPr txBox="1"/>
      </xdr:nvSpPr>
      <xdr:spPr>
        <a:xfrm>
          <a:off x="1784427"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168910</xdr:rowOff>
    </xdr:from>
    <xdr:to>
      <xdr:col>1</xdr:col>
      <xdr:colOff>485775</xdr:colOff>
      <xdr:row>34</xdr:row>
      <xdr:rowOff>99060</xdr:rowOff>
    </xdr:to>
    <xdr:sp macro="" textlink="">
      <xdr:nvSpPr>
        <xdr:cNvPr id="75" name="フローチャート : 判断 74"/>
        <xdr:cNvSpPr/>
      </xdr:nvSpPr>
      <xdr:spPr>
        <a:xfrm>
          <a:off x="1079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90187</xdr:rowOff>
    </xdr:from>
    <xdr:ext cx="469744" cy="259045"/>
    <xdr:sp macro="" textlink="">
      <xdr:nvSpPr>
        <xdr:cNvPr id="76" name="テキスト ボックス 75"/>
        <xdr:cNvSpPr txBox="1"/>
      </xdr:nvSpPr>
      <xdr:spPr>
        <a:xfrm>
          <a:off x="89542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3447</xdr:rowOff>
    </xdr:from>
    <xdr:to>
      <xdr:col>6</xdr:col>
      <xdr:colOff>561975</xdr:colOff>
      <xdr:row>35</xdr:row>
      <xdr:rowOff>105047</xdr:rowOff>
    </xdr:to>
    <xdr:sp macro="" textlink="">
      <xdr:nvSpPr>
        <xdr:cNvPr id="82" name="円/楕円 81"/>
        <xdr:cNvSpPr/>
      </xdr:nvSpPr>
      <xdr:spPr>
        <a:xfrm>
          <a:off x="4584700" y="600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26324</xdr:rowOff>
    </xdr:from>
    <xdr:ext cx="469744" cy="259045"/>
    <xdr:sp macro="" textlink="">
      <xdr:nvSpPr>
        <xdr:cNvPr id="83" name="議会費該当値テキスト"/>
        <xdr:cNvSpPr txBox="1"/>
      </xdr:nvSpPr>
      <xdr:spPr>
        <a:xfrm>
          <a:off x="4686300" y="585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106861</xdr:rowOff>
    </xdr:from>
    <xdr:to>
      <xdr:col>5</xdr:col>
      <xdr:colOff>409575</xdr:colOff>
      <xdr:row>34</xdr:row>
      <xdr:rowOff>37011</xdr:rowOff>
    </xdr:to>
    <xdr:sp macro="" textlink="">
      <xdr:nvSpPr>
        <xdr:cNvPr id="84" name="円/楕円 83"/>
        <xdr:cNvSpPr/>
      </xdr:nvSpPr>
      <xdr:spPr>
        <a:xfrm>
          <a:off x="3746500" y="57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28138</xdr:rowOff>
    </xdr:from>
    <xdr:ext cx="469744" cy="259045"/>
    <xdr:sp macro="" textlink="">
      <xdr:nvSpPr>
        <xdr:cNvPr id="85" name="テキスト ボックス 84"/>
        <xdr:cNvSpPr txBox="1"/>
      </xdr:nvSpPr>
      <xdr:spPr>
        <a:xfrm>
          <a:off x="3562427"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21408</xdr:rowOff>
    </xdr:from>
    <xdr:to>
      <xdr:col>4</xdr:col>
      <xdr:colOff>206375</xdr:colOff>
      <xdr:row>34</xdr:row>
      <xdr:rowOff>123008</xdr:rowOff>
    </xdr:to>
    <xdr:sp macro="" textlink="">
      <xdr:nvSpPr>
        <xdr:cNvPr id="86" name="円/楕円 85"/>
        <xdr:cNvSpPr/>
      </xdr:nvSpPr>
      <xdr:spPr>
        <a:xfrm>
          <a:off x="2857500" y="58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139535</xdr:rowOff>
    </xdr:from>
    <xdr:ext cx="469744" cy="259045"/>
    <xdr:sp macro="" textlink="">
      <xdr:nvSpPr>
        <xdr:cNvPr id="87" name="テキスト ボックス 86"/>
        <xdr:cNvSpPr txBox="1"/>
      </xdr:nvSpPr>
      <xdr:spPr>
        <a:xfrm>
          <a:off x="2673427" y="562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55154</xdr:rowOff>
    </xdr:from>
    <xdr:to>
      <xdr:col>3</xdr:col>
      <xdr:colOff>3175</xdr:colOff>
      <xdr:row>34</xdr:row>
      <xdr:rowOff>156754</xdr:rowOff>
    </xdr:to>
    <xdr:sp macro="" textlink="">
      <xdr:nvSpPr>
        <xdr:cNvPr id="88" name="円/楕円 87"/>
        <xdr:cNvSpPr/>
      </xdr:nvSpPr>
      <xdr:spPr>
        <a:xfrm>
          <a:off x="1968500" y="58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1831</xdr:rowOff>
    </xdr:from>
    <xdr:ext cx="469744" cy="259045"/>
    <xdr:sp macro="" textlink="">
      <xdr:nvSpPr>
        <xdr:cNvPr id="89" name="テキスト ボックス 88"/>
        <xdr:cNvSpPr txBox="1"/>
      </xdr:nvSpPr>
      <xdr:spPr>
        <a:xfrm>
          <a:off x="1784427" y="56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143873</xdr:rowOff>
    </xdr:from>
    <xdr:to>
      <xdr:col>1</xdr:col>
      <xdr:colOff>485775</xdr:colOff>
      <xdr:row>34</xdr:row>
      <xdr:rowOff>74023</xdr:rowOff>
    </xdr:to>
    <xdr:sp macro="" textlink="">
      <xdr:nvSpPr>
        <xdr:cNvPr id="90" name="円/楕円 89"/>
        <xdr:cNvSpPr/>
      </xdr:nvSpPr>
      <xdr:spPr>
        <a:xfrm>
          <a:off x="1079500" y="58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90550</xdr:rowOff>
    </xdr:from>
    <xdr:ext cx="469744" cy="259045"/>
    <xdr:sp macro="" textlink="">
      <xdr:nvSpPr>
        <xdr:cNvPr id="91" name="テキスト ボックス 90"/>
        <xdr:cNvSpPr txBox="1"/>
      </xdr:nvSpPr>
      <xdr:spPr>
        <a:xfrm>
          <a:off x="895427" y="557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33896</xdr:rowOff>
    </xdr:from>
    <xdr:to>
      <xdr:col>6</xdr:col>
      <xdr:colOff>510540</xdr:colOff>
      <xdr:row>58</xdr:row>
      <xdr:rowOff>138824</xdr:rowOff>
    </xdr:to>
    <xdr:cxnSp macro="">
      <xdr:nvCxnSpPr>
        <xdr:cNvPr id="116" name="直線コネクタ 115"/>
        <xdr:cNvCxnSpPr/>
      </xdr:nvCxnSpPr>
      <xdr:spPr>
        <a:xfrm flipV="1">
          <a:off x="4633595" y="8606396"/>
          <a:ext cx="1270" cy="147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142651</xdr:rowOff>
    </xdr:from>
    <xdr:ext cx="534377" cy="259045"/>
    <xdr:sp macro="" textlink="">
      <xdr:nvSpPr>
        <xdr:cNvPr id="117" name="総務費最小値テキスト"/>
        <xdr:cNvSpPr txBox="1"/>
      </xdr:nvSpPr>
      <xdr:spPr>
        <a:xfrm>
          <a:off x="4686300" y="100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24,046</a:t>
          </a:r>
          <a:endParaRPr kumimoji="1" lang="ja-JP" altLang="en-US" sz="1000" b="1">
            <a:latin typeface="ＭＳ Ｐゴシック"/>
          </a:endParaRPr>
        </a:p>
      </xdr:txBody>
    </xdr:sp>
    <xdr:clientData/>
  </xdr:oneCellAnchor>
  <xdr:twoCellAnchor>
    <xdr:from>
      <xdr:col>6</xdr:col>
      <xdr:colOff>422275</xdr:colOff>
      <xdr:row>58</xdr:row>
      <xdr:rowOff>138824</xdr:rowOff>
    </xdr:from>
    <xdr:to>
      <xdr:col>6</xdr:col>
      <xdr:colOff>600075</xdr:colOff>
      <xdr:row>58</xdr:row>
      <xdr:rowOff>138824</xdr:rowOff>
    </xdr:to>
    <xdr:cxnSp macro="">
      <xdr:nvCxnSpPr>
        <xdr:cNvPr id="118" name="直線コネクタ 117"/>
        <xdr:cNvCxnSpPr/>
      </xdr:nvCxnSpPr>
      <xdr:spPr>
        <a:xfrm>
          <a:off x="4546600" y="1008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152023</xdr:rowOff>
    </xdr:from>
    <xdr:ext cx="599010" cy="259045"/>
    <xdr:sp macro="" textlink="">
      <xdr:nvSpPr>
        <xdr:cNvPr id="119" name="総務費最大値テキスト"/>
        <xdr:cNvSpPr txBox="1"/>
      </xdr:nvSpPr>
      <xdr:spPr>
        <a:xfrm>
          <a:off x="4686300" y="838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101,554</a:t>
          </a:r>
          <a:endParaRPr kumimoji="1" lang="ja-JP" altLang="en-US" sz="1000" b="1">
            <a:latin typeface="ＭＳ Ｐゴシック"/>
          </a:endParaRPr>
        </a:p>
      </xdr:txBody>
    </xdr:sp>
    <xdr:clientData/>
  </xdr:oneCellAnchor>
  <xdr:twoCellAnchor>
    <xdr:from>
      <xdr:col>6</xdr:col>
      <xdr:colOff>422275</xdr:colOff>
      <xdr:row>50</xdr:row>
      <xdr:rowOff>33896</xdr:rowOff>
    </xdr:from>
    <xdr:to>
      <xdr:col>6</xdr:col>
      <xdr:colOff>600075</xdr:colOff>
      <xdr:row>50</xdr:row>
      <xdr:rowOff>33896</xdr:rowOff>
    </xdr:to>
    <xdr:cxnSp macro="">
      <xdr:nvCxnSpPr>
        <xdr:cNvPr id="120" name="直線コネクタ 119"/>
        <xdr:cNvCxnSpPr/>
      </xdr:nvCxnSpPr>
      <xdr:spPr>
        <a:xfrm>
          <a:off x="4546600" y="86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56623</xdr:rowOff>
    </xdr:from>
    <xdr:to>
      <xdr:col>6</xdr:col>
      <xdr:colOff>511175</xdr:colOff>
      <xdr:row>57</xdr:row>
      <xdr:rowOff>101143</xdr:rowOff>
    </xdr:to>
    <xdr:cxnSp macro="">
      <xdr:nvCxnSpPr>
        <xdr:cNvPr id="121" name="直線コネクタ 120"/>
        <xdr:cNvCxnSpPr/>
      </xdr:nvCxnSpPr>
      <xdr:spPr>
        <a:xfrm flipV="1">
          <a:off x="3797300" y="9829273"/>
          <a:ext cx="838200" cy="4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2544</xdr:rowOff>
    </xdr:from>
    <xdr:ext cx="534377" cy="259045"/>
    <xdr:sp macro="" textlink="">
      <xdr:nvSpPr>
        <xdr:cNvPr id="122" name="総務費平均値テキスト"/>
        <xdr:cNvSpPr txBox="1"/>
      </xdr:nvSpPr>
      <xdr:spPr>
        <a:xfrm>
          <a:off x="4686300" y="960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151117</xdr:rowOff>
    </xdr:from>
    <xdr:to>
      <xdr:col>6</xdr:col>
      <xdr:colOff>561975</xdr:colOff>
      <xdr:row>57</xdr:row>
      <xdr:rowOff>81267</xdr:rowOff>
    </xdr:to>
    <xdr:sp macro="" textlink="">
      <xdr:nvSpPr>
        <xdr:cNvPr id="123" name="フローチャート : 判断 122"/>
        <xdr:cNvSpPr/>
      </xdr:nvSpPr>
      <xdr:spPr>
        <a:xfrm>
          <a:off x="45847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115430</xdr:rowOff>
    </xdr:from>
    <xdr:to>
      <xdr:col>5</xdr:col>
      <xdr:colOff>358775</xdr:colOff>
      <xdr:row>57</xdr:row>
      <xdr:rowOff>101143</xdr:rowOff>
    </xdr:to>
    <xdr:cxnSp macro="">
      <xdr:nvCxnSpPr>
        <xdr:cNvPr id="124" name="直線コネクタ 123"/>
        <xdr:cNvCxnSpPr/>
      </xdr:nvCxnSpPr>
      <xdr:spPr>
        <a:xfrm>
          <a:off x="2908300" y="9716630"/>
          <a:ext cx="8890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33617</xdr:rowOff>
    </xdr:from>
    <xdr:to>
      <xdr:col>5</xdr:col>
      <xdr:colOff>409575</xdr:colOff>
      <xdr:row>56</xdr:row>
      <xdr:rowOff>135217</xdr:rowOff>
    </xdr:to>
    <xdr:sp macro="" textlink="">
      <xdr:nvSpPr>
        <xdr:cNvPr id="125" name="フローチャート : 判断 124"/>
        <xdr:cNvSpPr/>
      </xdr:nvSpPr>
      <xdr:spPr>
        <a:xfrm>
          <a:off x="3746500" y="96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151744</xdr:rowOff>
    </xdr:from>
    <xdr:ext cx="534377" cy="259045"/>
    <xdr:sp macro="" textlink="">
      <xdr:nvSpPr>
        <xdr:cNvPr id="126" name="テキスト ボックス 125"/>
        <xdr:cNvSpPr txBox="1"/>
      </xdr:nvSpPr>
      <xdr:spPr>
        <a:xfrm>
          <a:off x="3530111" y="941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44,902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115430</xdr:rowOff>
    </xdr:from>
    <xdr:to>
      <xdr:col>4</xdr:col>
      <xdr:colOff>155575</xdr:colOff>
      <xdr:row>57</xdr:row>
      <xdr:rowOff>94228</xdr:rowOff>
    </xdr:to>
    <xdr:cxnSp macro="">
      <xdr:nvCxnSpPr>
        <xdr:cNvPr id="127" name="直線コネクタ 126"/>
        <xdr:cNvCxnSpPr/>
      </xdr:nvCxnSpPr>
      <xdr:spPr>
        <a:xfrm flipV="1">
          <a:off x="2019300" y="9716630"/>
          <a:ext cx="889000" cy="15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146565</xdr:rowOff>
    </xdr:from>
    <xdr:to>
      <xdr:col>4</xdr:col>
      <xdr:colOff>206375</xdr:colOff>
      <xdr:row>57</xdr:row>
      <xdr:rowOff>76715</xdr:rowOff>
    </xdr:to>
    <xdr:sp macro="" textlink="">
      <xdr:nvSpPr>
        <xdr:cNvPr id="128" name="フローチャート : 判断 127"/>
        <xdr:cNvSpPr/>
      </xdr:nvSpPr>
      <xdr:spPr>
        <a:xfrm>
          <a:off x="2857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67842</xdr:rowOff>
    </xdr:from>
    <xdr:ext cx="534377" cy="259045"/>
    <xdr:sp macro="" textlink="">
      <xdr:nvSpPr>
        <xdr:cNvPr id="129" name="テキスト ボックス 128"/>
        <xdr:cNvSpPr txBox="1"/>
      </xdr:nvSpPr>
      <xdr:spPr>
        <a:xfrm>
          <a:off x="2641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33554</xdr:rowOff>
    </xdr:from>
    <xdr:to>
      <xdr:col>2</xdr:col>
      <xdr:colOff>638175</xdr:colOff>
      <xdr:row>57</xdr:row>
      <xdr:rowOff>94228</xdr:rowOff>
    </xdr:to>
    <xdr:cxnSp macro="">
      <xdr:nvCxnSpPr>
        <xdr:cNvPr id="130" name="直線コネクタ 129"/>
        <xdr:cNvCxnSpPr/>
      </xdr:nvCxnSpPr>
      <xdr:spPr>
        <a:xfrm>
          <a:off x="1130300" y="9806204"/>
          <a:ext cx="889000" cy="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140812</xdr:rowOff>
    </xdr:from>
    <xdr:to>
      <xdr:col>3</xdr:col>
      <xdr:colOff>3175</xdr:colOff>
      <xdr:row>56</xdr:row>
      <xdr:rowOff>70962</xdr:rowOff>
    </xdr:to>
    <xdr:sp macro="" textlink="">
      <xdr:nvSpPr>
        <xdr:cNvPr id="131" name="フローチャート : 判断 130"/>
        <xdr:cNvSpPr/>
      </xdr:nvSpPr>
      <xdr:spPr>
        <a:xfrm>
          <a:off x="1968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87489</xdr:rowOff>
    </xdr:from>
    <xdr:ext cx="534377" cy="259045"/>
    <xdr:sp macro="" textlink="">
      <xdr:nvSpPr>
        <xdr:cNvPr id="132" name="テキスト ボックス 131"/>
        <xdr:cNvSpPr txBox="1"/>
      </xdr:nvSpPr>
      <xdr:spPr>
        <a:xfrm>
          <a:off x="1752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51771</xdr:rowOff>
    </xdr:from>
    <xdr:to>
      <xdr:col>1</xdr:col>
      <xdr:colOff>485775</xdr:colOff>
      <xdr:row>55</xdr:row>
      <xdr:rowOff>153371</xdr:rowOff>
    </xdr:to>
    <xdr:sp macro="" textlink="">
      <xdr:nvSpPr>
        <xdr:cNvPr id="133" name="フローチャート : 判断 132"/>
        <xdr:cNvSpPr/>
      </xdr:nvSpPr>
      <xdr:spPr>
        <a:xfrm>
          <a:off x="1079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169898</xdr:rowOff>
    </xdr:from>
    <xdr:ext cx="534377" cy="259045"/>
    <xdr:sp macro="" textlink="">
      <xdr:nvSpPr>
        <xdr:cNvPr id="134" name="テキスト ボックス 133"/>
        <xdr:cNvSpPr txBox="1"/>
      </xdr:nvSpPr>
      <xdr:spPr>
        <a:xfrm>
          <a:off x="863111" y="9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5823</xdr:rowOff>
    </xdr:from>
    <xdr:to>
      <xdr:col>6</xdr:col>
      <xdr:colOff>561975</xdr:colOff>
      <xdr:row>57</xdr:row>
      <xdr:rowOff>107423</xdr:rowOff>
    </xdr:to>
    <xdr:sp macro="" textlink="">
      <xdr:nvSpPr>
        <xdr:cNvPr id="140" name="円/楕円 139"/>
        <xdr:cNvSpPr/>
      </xdr:nvSpPr>
      <xdr:spPr>
        <a:xfrm>
          <a:off x="4584700" y="97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155700</xdr:rowOff>
    </xdr:from>
    <xdr:ext cx="534377" cy="259045"/>
    <xdr:sp macro="" textlink="">
      <xdr:nvSpPr>
        <xdr:cNvPr id="141" name="総務費該当値テキスト"/>
        <xdr:cNvSpPr txBox="1"/>
      </xdr:nvSpPr>
      <xdr:spPr>
        <a:xfrm>
          <a:off x="4686300" y="97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37,361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50343</xdr:rowOff>
    </xdr:from>
    <xdr:to>
      <xdr:col>5</xdr:col>
      <xdr:colOff>409575</xdr:colOff>
      <xdr:row>57</xdr:row>
      <xdr:rowOff>151943</xdr:rowOff>
    </xdr:to>
    <xdr:sp macro="" textlink="">
      <xdr:nvSpPr>
        <xdr:cNvPr id="142" name="円/楕円 141"/>
        <xdr:cNvSpPr/>
      </xdr:nvSpPr>
      <xdr:spPr>
        <a:xfrm>
          <a:off x="3746500" y="982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143070</xdr:rowOff>
    </xdr:from>
    <xdr:ext cx="534377" cy="259045"/>
    <xdr:sp macro="" textlink="">
      <xdr:nvSpPr>
        <xdr:cNvPr id="143" name="テキスト ボックス 142"/>
        <xdr:cNvSpPr txBox="1"/>
      </xdr:nvSpPr>
      <xdr:spPr>
        <a:xfrm>
          <a:off x="3530111" y="99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35,024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64630</xdr:rowOff>
    </xdr:from>
    <xdr:to>
      <xdr:col>4</xdr:col>
      <xdr:colOff>206375</xdr:colOff>
      <xdr:row>56</xdr:row>
      <xdr:rowOff>166230</xdr:rowOff>
    </xdr:to>
    <xdr:sp macro="" textlink="">
      <xdr:nvSpPr>
        <xdr:cNvPr id="144" name="円/楕円 143"/>
        <xdr:cNvSpPr/>
      </xdr:nvSpPr>
      <xdr:spPr>
        <a:xfrm>
          <a:off x="2857500" y="96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11307</xdr:rowOff>
    </xdr:from>
    <xdr:ext cx="534377" cy="259045"/>
    <xdr:sp macro="" textlink="">
      <xdr:nvSpPr>
        <xdr:cNvPr id="145" name="テキスト ボックス 144"/>
        <xdr:cNvSpPr txBox="1"/>
      </xdr:nvSpPr>
      <xdr:spPr>
        <a:xfrm>
          <a:off x="2641111" y="944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43,274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43428</xdr:rowOff>
    </xdr:from>
    <xdr:to>
      <xdr:col>3</xdr:col>
      <xdr:colOff>3175</xdr:colOff>
      <xdr:row>57</xdr:row>
      <xdr:rowOff>145028</xdr:rowOff>
    </xdr:to>
    <xdr:sp macro="" textlink="">
      <xdr:nvSpPr>
        <xdr:cNvPr id="146" name="円/楕円 145"/>
        <xdr:cNvSpPr/>
      </xdr:nvSpPr>
      <xdr:spPr>
        <a:xfrm>
          <a:off x="1968500" y="98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136155</xdr:rowOff>
    </xdr:from>
    <xdr:ext cx="534377" cy="259045"/>
    <xdr:sp macro="" textlink="">
      <xdr:nvSpPr>
        <xdr:cNvPr id="147" name="テキスト ボックス 146"/>
        <xdr:cNvSpPr txBox="1"/>
      </xdr:nvSpPr>
      <xdr:spPr>
        <a:xfrm>
          <a:off x="1752111" y="990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35,387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154204</xdr:rowOff>
    </xdr:from>
    <xdr:to>
      <xdr:col>1</xdr:col>
      <xdr:colOff>485775</xdr:colOff>
      <xdr:row>57</xdr:row>
      <xdr:rowOff>84354</xdr:rowOff>
    </xdr:to>
    <xdr:sp macro="" textlink="">
      <xdr:nvSpPr>
        <xdr:cNvPr id="148" name="円/楕円 147"/>
        <xdr:cNvSpPr/>
      </xdr:nvSpPr>
      <xdr:spPr>
        <a:xfrm>
          <a:off x="1079500" y="975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75481</xdr:rowOff>
    </xdr:from>
    <xdr:ext cx="534377" cy="259045"/>
    <xdr:sp macro="" textlink="">
      <xdr:nvSpPr>
        <xdr:cNvPr id="149" name="テキスト ボックス 148"/>
        <xdr:cNvSpPr txBox="1"/>
      </xdr:nvSpPr>
      <xdr:spPr>
        <a:xfrm>
          <a:off x="863111" y="984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38,572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192,706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5932</xdr:rowOff>
    </xdr:from>
    <xdr:to>
      <xdr:col>6</xdr:col>
      <xdr:colOff>510540</xdr:colOff>
      <xdr:row>78</xdr:row>
      <xdr:rowOff>107037</xdr:rowOff>
    </xdr:to>
    <xdr:cxnSp macro="">
      <xdr:nvCxnSpPr>
        <xdr:cNvPr id="172" name="直線コネクタ 171"/>
        <xdr:cNvCxnSpPr/>
      </xdr:nvCxnSpPr>
      <xdr:spPr>
        <a:xfrm flipV="1">
          <a:off x="4633595" y="12007432"/>
          <a:ext cx="1270" cy="147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110864</xdr:rowOff>
    </xdr:from>
    <xdr:ext cx="599010" cy="259045"/>
    <xdr:sp macro="" textlink="">
      <xdr:nvSpPr>
        <xdr:cNvPr id="173" name="民生費最小値テキスト"/>
        <xdr:cNvSpPr txBox="1"/>
      </xdr:nvSpPr>
      <xdr:spPr>
        <a:xfrm>
          <a:off x="4686300" y="134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107,144</a:t>
          </a:r>
          <a:endParaRPr kumimoji="1" lang="ja-JP" altLang="en-US" sz="1000" b="1">
            <a:latin typeface="ＭＳ Ｐゴシック"/>
          </a:endParaRPr>
        </a:p>
      </xdr:txBody>
    </xdr:sp>
    <xdr:clientData/>
  </xdr:oneCellAnchor>
  <xdr:twoCellAnchor>
    <xdr:from>
      <xdr:col>6</xdr:col>
      <xdr:colOff>422275</xdr:colOff>
      <xdr:row>78</xdr:row>
      <xdr:rowOff>107037</xdr:rowOff>
    </xdr:from>
    <xdr:to>
      <xdr:col>6</xdr:col>
      <xdr:colOff>600075</xdr:colOff>
      <xdr:row>78</xdr:row>
      <xdr:rowOff>107037</xdr:rowOff>
    </xdr:to>
    <xdr:cxnSp macro="">
      <xdr:nvCxnSpPr>
        <xdr:cNvPr id="174" name="直線コネクタ 173"/>
        <xdr:cNvCxnSpPr/>
      </xdr:nvCxnSpPr>
      <xdr:spPr>
        <a:xfrm>
          <a:off x="4546600" y="134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124059</xdr:rowOff>
    </xdr:from>
    <xdr:ext cx="599010" cy="259045"/>
    <xdr:sp macro="" textlink="">
      <xdr:nvSpPr>
        <xdr:cNvPr id="175" name="民生費最大値テキスト"/>
        <xdr:cNvSpPr txBox="1"/>
      </xdr:nvSpPr>
      <xdr:spPr>
        <a:xfrm>
          <a:off x="4686300" y="1178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429,258</a:t>
          </a:r>
          <a:endParaRPr kumimoji="1" lang="ja-JP" altLang="en-US" sz="1000" b="1">
            <a:latin typeface="ＭＳ Ｐゴシック"/>
          </a:endParaRPr>
        </a:p>
      </xdr:txBody>
    </xdr:sp>
    <xdr:clientData/>
  </xdr:oneCellAnchor>
  <xdr:twoCellAnchor>
    <xdr:from>
      <xdr:col>6</xdr:col>
      <xdr:colOff>422275</xdr:colOff>
      <xdr:row>70</xdr:row>
      <xdr:rowOff>5932</xdr:rowOff>
    </xdr:from>
    <xdr:to>
      <xdr:col>6</xdr:col>
      <xdr:colOff>600075</xdr:colOff>
      <xdr:row>70</xdr:row>
      <xdr:rowOff>5932</xdr:rowOff>
    </xdr:to>
    <xdr:cxnSp macro="">
      <xdr:nvCxnSpPr>
        <xdr:cNvPr id="176" name="直線コネクタ 175"/>
        <xdr:cNvCxnSpPr/>
      </xdr:nvCxnSpPr>
      <xdr:spPr>
        <a:xfrm>
          <a:off x="4546600" y="1200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12539</xdr:rowOff>
    </xdr:from>
    <xdr:to>
      <xdr:col>6</xdr:col>
      <xdr:colOff>511175</xdr:colOff>
      <xdr:row>77</xdr:row>
      <xdr:rowOff>44794</xdr:rowOff>
    </xdr:to>
    <xdr:cxnSp macro="">
      <xdr:nvCxnSpPr>
        <xdr:cNvPr id="177" name="直線コネクタ 176"/>
        <xdr:cNvCxnSpPr/>
      </xdr:nvCxnSpPr>
      <xdr:spPr>
        <a:xfrm flipV="1">
          <a:off x="3797300" y="13214189"/>
          <a:ext cx="838200" cy="3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138134</xdr:rowOff>
    </xdr:from>
    <xdr:ext cx="599010" cy="259045"/>
    <xdr:sp macro="" textlink="">
      <xdr:nvSpPr>
        <xdr:cNvPr id="178" name="民生費平均値テキスト"/>
        <xdr:cNvSpPr txBox="1"/>
      </xdr:nvSpPr>
      <xdr:spPr>
        <a:xfrm>
          <a:off x="4686300" y="1316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159,513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159707</xdr:rowOff>
    </xdr:from>
    <xdr:to>
      <xdr:col>6</xdr:col>
      <xdr:colOff>561975</xdr:colOff>
      <xdr:row>77</xdr:row>
      <xdr:rowOff>89857</xdr:rowOff>
    </xdr:to>
    <xdr:sp macro="" textlink="">
      <xdr:nvSpPr>
        <xdr:cNvPr id="179" name="フローチャート : 判断 178"/>
        <xdr:cNvSpPr/>
      </xdr:nvSpPr>
      <xdr:spPr>
        <a:xfrm>
          <a:off x="45847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44794</xdr:rowOff>
    </xdr:from>
    <xdr:to>
      <xdr:col>5</xdr:col>
      <xdr:colOff>358775</xdr:colOff>
      <xdr:row>77</xdr:row>
      <xdr:rowOff>66215</xdr:rowOff>
    </xdr:to>
    <xdr:cxnSp macro="">
      <xdr:nvCxnSpPr>
        <xdr:cNvPr id="180" name="直線コネクタ 179"/>
        <xdr:cNvCxnSpPr/>
      </xdr:nvCxnSpPr>
      <xdr:spPr>
        <a:xfrm flipV="1">
          <a:off x="2908300" y="13246444"/>
          <a:ext cx="889000" cy="2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158229</xdr:rowOff>
    </xdr:from>
    <xdr:to>
      <xdr:col>5</xdr:col>
      <xdr:colOff>409575</xdr:colOff>
      <xdr:row>77</xdr:row>
      <xdr:rowOff>88379</xdr:rowOff>
    </xdr:to>
    <xdr:sp macro="" textlink="">
      <xdr:nvSpPr>
        <xdr:cNvPr id="181" name="フローチャート : 判断 180"/>
        <xdr:cNvSpPr/>
      </xdr:nvSpPr>
      <xdr:spPr>
        <a:xfrm>
          <a:off x="3746500" y="1318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104907</xdr:rowOff>
    </xdr:from>
    <xdr:ext cx="599010" cy="259045"/>
    <xdr:sp macro="" textlink="">
      <xdr:nvSpPr>
        <xdr:cNvPr id="182" name="テキスト ボックス 181"/>
        <xdr:cNvSpPr txBox="1"/>
      </xdr:nvSpPr>
      <xdr:spPr>
        <a:xfrm>
          <a:off x="3497794" y="1296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159,836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66215</xdr:rowOff>
    </xdr:from>
    <xdr:to>
      <xdr:col>4</xdr:col>
      <xdr:colOff>155575</xdr:colOff>
      <xdr:row>77</xdr:row>
      <xdr:rowOff>76953</xdr:rowOff>
    </xdr:to>
    <xdr:cxnSp macro="">
      <xdr:nvCxnSpPr>
        <xdr:cNvPr id="183" name="直線コネクタ 182"/>
        <xdr:cNvCxnSpPr/>
      </xdr:nvCxnSpPr>
      <xdr:spPr>
        <a:xfrm flipV="1">
          <a:off x="2019300" y="13267865"/>
          <a:ext cx="889000" cy="1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35737</xdr:rowOff>
    </xdr:from>
    <xdr:to>
      <xdr:col>4</xdr:col>
      <xdr:colOff>206375</xdr:colOff>
      <xdr:row>77</xdr:row>
      <xdr:rowOff>137337</xdr:rowOff>
    </xdr:to>
    <xdr:sp macro="" textlink="">
      <xdr:nvSpPr>
        <xdr:cNvPr id="184" name="フローチャート : 判断 183"/>
        <xdr:cNvSpPr/>
      </xdr:nvSpPr>
      <xdr:spPr>
        <a:xfrm>
          <a:off x="2857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128464</xdr:rowOff>
    </xdr:from>
    <xdr:ext cx="599010" cy="259045"/>
    <xdr:sp macro="" textlink="">
      <xdr:nvSpPr>
        <xdr:cNvPr id="185" name="テキスト ボックス 184"/>
        <xdr:cNvSpPr txBox="1"/>
      </xdr:nvSpPr>
      <xdr:spPr>
        <a:xfrm>
          <a:off x="2608794" y="1333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76953</xdr:rowOff>
    </xdr:from>
    <xdr:to>
      <xdr:col>2</xdr:col>
      <xdr:colOff>638175</xdr:colOff>
      <xdr:row>77</xdr:row>
      <xdr:rowOff>109232</xdr:rowOff>
    </xdr:to>
    <xdr:cxnSp macro="">
      <xdr:nvCxnSpPr>
        <xdr:cNvPr id="186" name="直線コネクタ 185"/>
        <xdr:cNvCxnSpPr/>
      </xdr:nvCxnSpPr>
      <xdr:spPr>
        <a:xfrm flipV="1">
          <a:off x="1130300" y="13278603"/>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61578</xdr:rowOff>
    </xdr:from>
    <xdr:to>
      <xdr:col>3</xdr:col>
      <xdr:colOff>3175</xdr:colOff>
      <xdr:row>77</xdr:row>
      <xdr:rowOff>163178</xdr:rowOff>
    </xdr:to>
    <xdr:sp macro="" textlink="">
      <xdr:nvSpPr>
        <xdr:cNvPr id="187" name="フローチャート : 判断 186"/>
        <xdr:cNvSpPr/>
      </xdr:nvSpPr>
      <xdr:spPr>
        <a:xfrm>
          <a:off x="1968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154305</xdr:rowOff>
    </xdr:from>
    <xdr:ext cx="599010" cy="259045"/>
    <xdr:sp macro="" textlink="">
      <xdr:nvSpPr>
        <xdr:cNvPr id="188" name="テキスト ボックス 187"/>
        <xdr:cNvSpPr txBox="1"/>
      </xdr:nvSpPr>
      <xdr:spPr>
        <a:xfrm>
          <a:off x="1719794" y="1335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77434</xdr:rowOff>
    </xdr:from>
    <xdr:to>
      <xdr:col>1</xdr:col>
      <xdr:colOff>485775</xdr:colOff>
      <xdr:row>78</xdr:row>
      <xdr:rowOff>7584</xdr:rowOff>
    </xdr:to>
    <xdr:sp macro="" textlink="">
      <xdr:nvSpPr>
        <xdr:cNvPr id="189" name="フローチャート : 判断 188"/>
        <xdr:cNvSpPr/>
      </xdr:nvSpPr>
      <xdr:spPr>
        <a:xfrm>
          <a:off x="1079500" y="132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170161</xdr:rowOff>
    </xdr:from>
    <xdr:ext cx="599010" cy="259045"/>
    <xdr:sp macro="" textlink="">
      <xdr:nvSpPr>
        <xdr:cNvPr id="190" name="テキスト ボックス 189"/>
        <xdr:cNvSpPr txBox="1"/>
      </xdr:nvSpPr>
      <xdr:spPr>
        <a:xfrm>
          <a:off x="830794" y="1337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133189</xdr:rowOff>
    </xdr:from>
    <xdr:to>
      <xdr:col>6</xdr:col>
      <xdr:colOff>561975</xdr:colOff>
      <xdr:row>77</xdr:row>
      <xdr:rowOff>63339</xdr:rowOff>
    </xdr:to>
    <xdr:sp macro="" textlink="">
      <xdr:nvSpPr>
        <xdr:cNvPr id="196" name="円/楕円 195"/>
        <xdr:cNvSpPr/>
      </xdr:nvSpPr>
      <xdr:spPr>
        <a:xfrm>
          <a:off x="4584700" y="1316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156066</xdr:rowOff>
    </xdr:from>
    <xdr:ext cx="599010" cy="259045"/>
    <xdr:sp macro="" textlink="">
      <xdr:nvSpPr>
        <xdr:cNvPr id="197" name="民生費該当値テキスト"/>
        <xdr:cNvSpPr txBox="1"/>
      </xdr:nvSpPr>
      <xdr:spPr>
        <a:xfrm>
          <a:off x="4686300" y="1301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165,313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165444</xdr:rowOff>
    </xdr:from>
    <xdr:to>
      <xdr:col>5</xdr:col>
      <xdr:colOff>409575</xdr:colOff>
      <xdr:row>77</xdr:row>
      <xdr:rowOff>95594</xdr:rowOff>
    </xdr:to>
    <xdr:sp macro="" textlink="">
      <xdr:nvSpPr>
        <xdr:cNvPr id="198" name="円/楕円 197"/>
        <xdr:cNvSpPr/>
      </xdr:nvSpPr>
      <xdr:spPr>
        <a:xfrm>
          <a:off x="3746500" y="1319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86721</xdr:rowOff>
    </xdr:from>
    <xdr:ext cx="599010" cy="259045"/>
    <xdr:sp macro="" textlink="">
      <xdr:nvSpPr>
        <xdr:cNvPr id="199" name="テキスト ボックス 198"/>
        <xdr:cNvSpPr txBox="1"/>
      </xdr:nvSpPr>
      <xdr:spPr>
        <a:xfrm>
          <a:off x="3497794" y="1328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158,258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15415</xdr:rowOff>
    </xdr:from>
    <xdr:to>
      <xdr:col>4</xdr:col>
      <xdr:colOff>206375</xdr:colOff>
      <xdr:row>77</xdr:row>
      <xdr:rowOff>117015</xdr:rowOff>
    </xdr:to>
    <xdr:sp macro="" textlink="">
      <xdr:nvSpPr>
        <xdr:cNvPr id="200" name="円/楕円 199"/>
        <xdr:cNvSpPr/>
      </xdr:nvSpPr>
      <xdr:spPr>
        <a:xfrm>
          <a:off x="2857500" y="132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133542</xdr:rowOff>
    </xdr:from>
    <xdr:ext cx="599010" cy="259045"/>
    <xdr:sp macro="" textlink="">
      <xdr:nvSpPr>
        <xdr:cNvPr id="201" name="テキスト ボックス 200"/>
        <xdr:cNvSpPr txBox="1"/>
      </xdr:nvSpPr>
      <xdr:spPr>
        <a:xfrm>
          <a:off x="2608794" y="1299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153,573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26153</xdr:rowOff>
    </xdr:from>
    <xdr:to>
      <xdr:col>3</xdr:col>
      <xdr:colOff>3175</xdr:colOff>
      <xdr:row>77</xdr:row>
      <xdr:rowOff>127753</xdr:rowOff>
    </xdr:to>
    <xdr:sp macro="" textlink="">
      <xdr:nvSpPr>
        <xdr:cNvPr id="202" name="円/楕円 201"/>
        <xdr:cNvSpPr/>
      </xdr:nvSpPr>
      <xdr:spPr>
        <a:xfrm>
          <a:off x="1968500" y="1322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144280</xdr:rowOff>
    </xdr:from>
    <xdr:ext cx="599010" cy="259045"/>
    <xdr:sp macro="" textlink="">
      <xdr:nvSpPr>
        <xdr:cNvPr id="203" name="テキスト ボックス 202"/>
        <xdr:cNvSpPr txBox="1"/>
      </xdr:nvSpPr>
      <xdr:spPr>
        <a:xfrm>
          <a:off x="1719794" y="1300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151,224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58432</xdr:rowOff>
    </xdr:from>
    <xdr:to>
      <xdr:col>1</xdr:col>
      <xdr:colOff>485775</xdr:colOff>
      <xdr:row>77</xdr:row>
      <xdr:rowOff>160032</xdr:rowOff>
    </xdr:to>
    <xdr:sp macro="" textlink="">
      <xdr:nvSpPr>
        <xdr:cNvPr id="204" name="円/楕円 203"/>
        <xdr:cNvSpPr/>
      </xdr:nvSpPr>
      <xdr:spPr>
        <a:xfrm>
          <a:off x="1079500" y="1326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5109</xdr:rowOff>
    </xdr:from>
    <xdr:ext cx="599010" cy="259045"/>
    <xdr:sp macro="" textlink="">
      <xdr:nvSpPr>
        <xdr:cNvPr id="205" name="テキスト ボックス 204"/>
        <xdr:cNvSpPr txBox="1"/>
      </xdr:nvSpPr>
      <xdr:spPr>
        <a:xfrm>
          <a:off x="830794" y="1303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3569</xdr:rowOff>
    </xdr:from>
    <xdr:to>
      <xdr:col>6</xdr:col>
      <xdr:colOff>510540</xdr:colOff>
      <xdr:row>97</xdr:row>
      <xdr:rowOff>142291</xdr:rowOff>
    </xdr:to>
    <xdr:cxnSp macro="">
      <xdr:nvCxnSpPr>
        <xdr:cNvPr id="230" name="直線コネクタ 229"/>
        <xdr:cNvCxnSpPr/>
      </xdr:nvCxnSpPr>
      <xdr:spPr>
        <a:xfrm flipV="1">
          <a:off x="4633595" y="15605519"/>
          <a:ext cx="1270"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146118</xdr:rowOff>
    </xdr:from>
    <xdr:ext cx="534377" cy="259045"/>
    <xdr:sp macro="" textlink="">
      <xdr:nvSpPr>
        <xdr:cNvPr id="231" name="衛生費最小値テキスト"/>
        <xdr:cNvSpPr txBox="1"/>
      </xdr:nvSpPr>
      <xdr:spPr>
        <a:xfrm>
          <a:off x="4686300"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16,432</a:t>
          </a:r>
          <a:endParaRPr kumimoji="1" lang="ja-JP" altLang="en-US" sz="1000" b="1">
            <a:latin typeface="ＭＳ Ｐゴシック"/>
          </a:endParaRPr>
        </a:p>
      </xdr:txBody>
    </xdr:sp>
    <xdr:clientData/>
  </xdr:oneCellAnchor>
  <xdr:twoCellAnchor>
    <xdr:from>
      <xdr:col>6</xdr:col>
      <xdr:colOff>422275</xdr:colOff>
      <xdr:row>97</xdr:row>
      <xdr:rowOff>142291</xdr:rowOff>
    </xdr:from>
    <xdr:to>
      <xdr:col>6</xdr:col>
      <xdr:colOff>600075</xdr:colOff>
      <xdr:row>97</xdr:row>
      <xdr:rowOff>142291</xdr:rowOff>
    </xdr:to>
    <xdr:cxnSp macro="">
      <xdr:nvCxnSpPr>
        <xdr:cNvPr id="232" name="直線コネクタ 231"/>
        <xdr:cNvCxnSpPr/>
      </xdr:nvCxnSpPr>
      <xdr:spPr>
        <a:xfrm>
          <a:off x="4546600" y="167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121696</xdr:rowOff>
    </xdr:from>
    <xdr:ext cx="534377" cy="259045"/>
    <xdr:sp macro="" textlink="">
      <xdr:nvSpPr>
        <xdr:cNvPr id="233" name="衛生費最大値テキスト"/>
        <xdr:cNvSpPr txBox="1"/>
      </xdr:nvSpPr>
      <xdr:spPr>
        <a:xfrm>
          <a:off x="4686300" y="153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47,073</a:t>
          </a:r>
          <a:endParaRPr kumimoji="1" lang="ja-JP" altLang="en-US" sz="1000" b="1">
            <a:latin typeface="ＭＳ Ｐゴシック"/>
          </a:endParaRPr>
        </a:p>
      </xdr:txBody>
    </xdr:sp>
    <xdr:clientData/>
  </xdr:oneCellAnchor>
  <xdr:twoCellAnchor>
    <xdr:from>
      <xdr:col>6</xdr:col>
      <xdr:colOff>422275</xdr:colOff>
      <xdr:row>91</xdr:row>
      <xdr:rowOff>3569</xdr:rowOff>
    </xdr:from>
    <xdr:to>
      <xdr:col>6</xdr:col>
      <xdr:colOff>600075</xdr:colOff>
      <xdr:row>91</xdr:row>
      <xdr:rowOff>3569</xdr:rowOff>
    </xdr:to>
    <xdr:cxnSp macro="">
      <xdr:nvCxnSpPr>
        <xdr:cNvPr id="234" name="直線コネクタ 233"/>
        <xdr:cNvCxnSpPr/>
      </xdr:nvCxnSpPr>
      <xdr:spPr>
        <a:xfrm>
          <a:off x="4546600" y="1560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49936</xdr:rowOff>
    </xdr:from>
    <xdr:to>
      <xdr:col>6</xdr:col>
      <xdr:colOff>511175</xdr:colOff>
      <xdr:row>94</xdr:row>
      <xdr:rowOff>59423</xdr:rowOff>
    </xdr:to>
    <xdr:cxnSp macro="">
      <xdr:nvCxnSpPr>
        <xdr:cNvPr id="235" name="直線コネクタ 234"/>
        <xdr:cNvCxnSpPr/>
      </xdr:nvCxnSpPr>
      <xdr:spPr>
        <a:xfrm flipV="1">
          <a:off x="3797300" y="16166236"/>
          <a:ext cx="8382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85768</xdr:rowOff>
    </xdr:from>
    <xdr:ext cx="534377" cy="259045"/>
    <xdr:sp macro="" textlink="">
      <xdr:nvSpPr>
        <xdr:cNvPr id="236" name="衛生費平均値テキスト"/>
        <xdr:cNvSpPr txBox="1"/>
      </xdr:nvSpPr>
      <xdr:spPr>
        <a:xfrm>
          <a:off x="4686300" y="1620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29,516</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107341</xdr:rowOff>
    </xdr:from>
    <xdr:to>
      <xdr:col>6</xdr:col>
      <xdr:colOff>561975</xdr:colOff>
      <xdr:row>95</xdr:row>
      <xdr:rowOff>37491</xdr:rowOff>
    </xdr:to>
    <xdr:sp macro="" textlink="">
      <xdr:nvSpPr>
        <xdr:cNvPr id="237" name="フローチャート : 判断 236"/>
        <xdr:cNvSpPr/>
      </xdr:nvSpPr>
      <xdr:spPr>
        <a:xfrm>
          <a:off x="45847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59423</xdr:rowOff>
    </xdr:from>
    <xdr:to>
      <xdr:col>5</xdr:col>
      <xdr:colOff>358775</xdr:colOff>
      <xdr:row>95</xdr:row>
      <xdr:rowOff>43193</xdr:rowOff>
    </xdr:to>
    <xdr:cxnSp macro="">
      <xdr:nvCxnSpPr>
        <xdr:cNvPr id="238" name="直線コネクタ 237"/>
        <xdr:cNvCxnSpPr/>
      </xdr:nvCxnSpPr>
      <xdr:spPr>
        <a:xfrm flipV="1">
          <a:off x="2908300" y="16175723"/>
          <a:ext cx="889000" cy="15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141973</xdr:rowOff>
    </xdr:from>
    <xdr:to>
      <xdr:col>5</xdr:col>
      <xdr:colOff>409575</xdr:colOff>
      <xdr:row>95</xdr:row>
      <xdr:rowOff>72123</xdr:rowOff>
    </xdr:to>
    <xdr:sp macro="" textlink="">
      <xdr:nvSpPr>
        <xdr:cNvPr id="239" name="フローチャート : 判断 238"/>
        <xdr:cNvSpPr/>
      </xdr:nvSpPr>
      <xdr:spPr>
        <a:xfrm>
          <a:off x="3746500" y="1625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63250</xdr:rowOff>
    </xdr:from>
    <xdr:ext cx="534377" cy="259045"/>
    <xdr:sp macro="" textlink="">
      <xdr:nvSpPr>
        <xdr:cNvPr id="240" name="テキスト ボックス 239"/>
        <xdr:cNvSpPr txBox="1"/>
      </xdr:nvSpPr>
      <xdr:spPr>
        <a:xfrm>
          <a:off x="3530111" y="1635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28,607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43193</xdr:rowOff>
    </xdr:from>
    <xdr:to>
      <xdr:col>4</xdr:col>
      <xdr:colOff>155575</xdr:colOff>
      <xdr:row>95</xdr:row>
      <xdr:rowOff>80035</xdr:rowOff>
    </xdr:to>
    <xdr:cxnSp macro="">
      <xdr:nvCxnSpPr>
        <xdr:cNvPr id="241" name="直線コネクタ 240"/>
        <xdr:cNvCxnSpPr/>
      </xdr:nvCxnSpPr>
      <xdr:spPr>
        <a:xfrm flipV="1">
          <a:off x="2019300" y="16330943"/>
          <a:ext cx="889000" cy="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70765</xdr:rowOff>
    </xdr:from>
    <xdr:to>
      <xdr:col>4</xdr:col>
      <xdr:colOff>206375</xdr:colOff>
      <xdr:row>95</xdr:row>
      <xdr:rowOff>915</xdr:rowOff>
    </xdr:to>
    <xdr:sp macro="" textlink="">
      <xdr:nvSpPr>
        <xdr:cNvPr id="242" name="フローチャート : 判断 241"/>
        <xdr:cNvSpPr/>
      </xdr:nvSpPr>
      <xdr:spPr>
        <a:xfrm>
          <a:off x="2857500" y="1618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17442</xdr:rowOff>
    </xdr:from>
    <xdr:ext cx="534377" cy="259045"/>
    <xdr:sp macro="" textlink="">
      <xdr:nvSpPr>
        <xdr:cNvPr id="243" name="テキスト ボックス 242"/>
        <xdr:cNvSpPr txBox="1"/>
      </xdr:nvSpPr>
      <xdr:spPr>
        <a:xfrm>
          <a:off x="2641111" y="1596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80035</xdr:rowOff>
    </xdr:from>
    <xdr:to>
      <xdr:col>2</xdr:col>
      <xdr:colOff>638175</xdr:colOff>
      <xdr:row>95</xdr:row>
      <xdr:rowOff>100000</xdr:rowOff>
    </xdr:to>
    <xdr:cxnSp macro="">
      <xdr:nvCxnSpPr>
        <xdr:cNvPr id="244" name="直線コネクタ 243"/>
        <xdr:cNvCxnSpPr/>
      </xdr:nvCxnSpPr>
      <xdr:spPr>
        <a:xfrm flipV="1">
          <a:off x="1130300" y="16367785"/>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117666</xdr:rowOff>
    </xdr:from>
    <xdr:to>
      <xdr:col>3</xdr:col>
      <xdr:colOff>3175</xdr:colOff>
      <xdr:row>95</xdr:row>
      <xdr:rowOff>47816</xdr:rowOff>
    </xdr:to>
    <xdr:sp macro="" textlink="">
      <xdr:nvSpPr>
        <xdr:cNvPr id="245" name="フローチャート : 判断 244"/>
        <xdr:cNvSpPr/>
      </xdr:nvSpPr>
      <xdr:spPr>
        <a:xfrm>
          <a:off x="1968500" y="162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64343</xdr:rowOff>
    </xdr:from>
    <xdr:ext cx="534377" cy="259045"/>
    <xdr:sp macro="" textlink="">
      <xdr:nvSpPr>
        <xdr:cNvPr id="246" name="テキスト ボックス 245"/>
        <xdr:cNvSpPr txBox="1"/>
      </xdr:nvSpPr>
      <xdr:spPr>
        <a:xfrm>
          <a:off x="1752111" y="160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111989</xdr:rowOff>
    </xdr:from>
    <xdr:to>
      <xdr:col>1</xdr:col>
      <xdr:colOff>485775</xdr:colOff>
      <xdr:row>95</xdr:row>
      <xdr:rowOff>42139</xdr:rowOff>
    </xdr:to>
    <xdr:sp macro="" textlink="">
      <xdr:nvSpPr>
        <xdr:cNvPr id="247" name="フローチャート : 判断 246"/>
        <xdr:cNvSpPr/>
      </xdr:nvSpPr>
      <xdr:spPr>
        <a:xfrm>
          <a:off x="1079500" y="162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58666</xdr:rowOff>
    </xdr:from>
    <xdr:ext cx="534377" cy="259045"/>
    <xdr:sp macro="" textlink="">
      <xdr:nvSpPr>
        <xdr:cNvPr id="248" name="テキスト ボックス 247"/>
        <xdr:cNvSpPr txBox="1"/>
      </xdr:nvSpPr>
      <xdr:spPr>
        <a:xfrm>
          <a:off x="863111" y="160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170586</xdr:rowOff>
    </xdr:from>
    <xdr:to>
      <xdr:col>6</xdr:col>
      <xdr:colOff>561975</xdr:colOff>
      <xdr:row>94</xdr:row>
      <xdr:rowOff>100736</xdr:rowOff>
    </xdr:to>
    <xdr:sp macro="" textlink="">
      <xdr:nvSpPr>
        <xdr:cNvPr id="254" name="円/楕円 253"/>
        <xdr:cNvSpPr/>
      </xdr:nvSpPr>
      <xdr:spPr>
        <a:xfrm>
          <a:off x="4584700" y="161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22013</xdr:rowOff>
    </xdr:from>
    <xdr:ext cx="534377" cy="259045"/>
    <xdr:sp macro="" textlink="">
      <xdr:nvSpPr>
        <xdr:cNvPr id="255" name="衛生費該当値テキスト"/>
        <xdr:cNvSpPr txBox="1"/>
      </xdr:nvSpPr>
      <xdr:spPr>
        <a:xfrm>
          <a:off x="4686300" y="1596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32,356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8623</xdr:rowOff>
    </xdr:from>
    <xdr:to>
      <xdr:col>5</xdr:col>
      <xdr:colOff>409575</xdr:colOff>
      <xdr:row>94</xdr:row>
      <xdr:rowOff>110223</xdr:rowOff>
    </xdr:to>
    <xdr:sp macro="" textlink="">
      <xdr:nvSpPr>
        <xdr:cNvPr id="256" name="円/楕円 255"/>
        <xdr:cNvSpPr/>
      </xdr:nvSpPr>
      <xdr:spPr>
        <a:xfrm>
          <a:off x="3746500" y="161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126750</xdr:rowOff>
    </xdr:from>
    <xdr:ext cx="534377" cy="259045"/>
    <xdr:sp macro="" textlink="">
      <xdr:nvSpPr>
        <xdr:cNvPr id="257" name="テキスト ボックス 256"/>
        <xdr:cNvSpPr txBox="1"/>
      </xdr:nvSpPr>
      <xdr:spPr>
        <a:xfrm>
          <a:off x="3530111" y="159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32,107</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163843</xdr:rowOff>
    </xdr:from>
    <xdr:to>
      <xdr:col>4</xdr:col>
      <xdr:colOff>206375</xdr:colOff>
      <xdr:row>95</xdr:row>
      <xdr:rowOff>93993</xdr:rowOff>
    </xdr:to>
    <xdr:sp macro="" textlink="">
      <xdr:nvSpPr>
        <xdr:cNvPr id="258" name="円/楕円 257"/>
        <xdr:cNvSpPr/>
      </xdr:nvSpPr>
      <xdr:spPr>
        <a:xfrm>
          <a:off x="2857500" y="162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85120</xdr:rowOff>
    </xdr:from>
    <xdr:ext cx="534377" cy="259045"/>
    <xdr:sp macro="" textlink="">
      <xdr:nvSpPr>
        <xdr:cNvPr id="259" name="テキスト ボックス 258"/>
        <xdr:cNvSpPr txBox="1"/>
      </xdr:nvSpPr>
      <xdr:spPr>
        <a:xfrm>
          <a:off x="2641111" y="163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28,033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29235</xdr:rowOff>
    </xdr:from>
    <xdr:to>
      <xdr:col>3</xdr:col>
      <xdr:colOff>3175</xdr:colOff>
      <xdr:row>95</xdr:row>
      <xdr:rowOff>130835</xdr:rowOff>
    </xdr:to>
    <xdr:sp macro="" textlink="">
      <xdr:nvSpPr>
        <xdr:cNvPr id="260" name="円/楕円 259"/>
        <xdr:cNvSpPr/>
      </xdr:nvSpPr>
      <xdr:spPr>
        <a:xfrm>
          <a:off x="1968500" y="1631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121962</xdr:rowOff>
    </xdr:from>
    <xdr:ext cx="534377" cy="259045"/>
    <xdr:sp macro="" textlink="">
      <xdr:nvSpPr>
        <xdr:cNvPr id="261" name="テキスト ボックス 260"/>
        <xdr:cNvSpPr txBox="1"/>
      </xdr:nvSpPr>
      <xdr:spPr>
        <a:xfrm>
          <a:off x="1752111" y="164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27,066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49200</xdr:rowOff>
    </xdr:from>
    <xdr:to>
      <xdr:col>1</xdr:col>
      <xdr:colOff>485775</xdr:colOff>
      <xdr:row>95</xdr:row>
      <xdr:rowOff>150800</xdr:rowOff>
    </xdr:to>
    <xdr:sp macro="" textlink="">
      <xdr:nvSpPr>
        <xdr:cNvPr id="262" name="円/楕円 261"/>
        <xdr:cNvSpPr/>
      </xdr:nvSpPr>
      <xdr:spPr>
        <a:xfrm>
          <a:off x="1079500" y="163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141927</xdr:rowOff>
    </xdr:from>
    <xdr:ext cx="534377" cy="259045"/>
    <xdr:sp macro="" textlink="">
      <xdr:nvSpPr>
        <xdr:cNvPr id="263" name="テキスト ボックス 262"/>
        <xdr:cNvSpPr txBox="1"/>
      </xdr:nvSpPr>
      <xdr:spPr>
        <a:xfrm>
          <a:off x="863111" y="1642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26,542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142443</xdr:rowOff>
    </xdr:from>
    <xdr:to>
      <xdr:col>15</xdr:col>
      <xdr:colOff>180340</xdr:colOff>
      <xdr:row>38</xdr:row>
      <xdr:rowOff>138329</xdr:rowOff>
    </xdr:to>
    <xdr:cxnSp macro="">
      <xdr:nvCxnSpPr>
        <xdr:cNvPr id="285" name="直線コネクタ 284"/>
        <xdr:cNvCxnSpPr/>
      </xdr:nvCxnSpPr>
      <xdr:spPr>
        <a:xfrm flipV="1">
          <a:off x="10475595" y="5285943"/>
          <a:ext cx="1270" cy="136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142156</xdr:rowOff>
    </xdr:from>
    <xdr:ext cx="249299" cy="259045"/>
    <xdr:sp macro="" textlink="">
      <xdr:nvSpPr>
        <xdr:cNvPr id="286" name="労働費最小値テキスト"/>
        <xdr:cNvSpPr txBox="1"/>
      </xdr:nvSpPr>
      <xdr:spPr>
        <a:xfrm>
          <a:off x="10528300" y="665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138329</xdr:rowOff>
    </xdr:from>
    <xdr:to>
      <xdr:col>15</xdr:col>
      <xdr:colOff>269875</xdr:colOff>
      <xdr:row>38</xdr:row>
      <xdr:rowOff>138329</xdr:rowOff>
    </xdr:to>
    <xdr:cxnSp macro="">
      <xdr:nvCxnSpPr>
        <xdr:cNvPr id="287" name="直線コネクタ 286"/>
        <xdr:cNvCxnSpPr/>
      </xdr:nvCxnSpPr>
      <xdr:spPr>
        <a:xfrm>
          <a:off x="10388600" y="665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89120</xdr:rowOff>
    </xdr:from>
    <xdr:ext cx="469744" cy="259045"/>
    <xdr:sp macro="" textlink="">
      <xdr:nvSpPr>
        <xdr:cNvPr id="288" name="労働費最大値テキスト"/>
        <xdr:cNvSpPr txBox="1"/>
      </xdr:nvSpPr>
      <xdr:spPr>
        <a:xfrm>
          <a:off x="10528300" y="506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2,994</a:t>
          </a:r>
          <a:endParaRPr kumimoji="1" lang="ja-JP" altLang="en-US" sz="1000" b="1">
            <a:latin typeface="ＭＳ Ｐゴシック"/>
          </a:endParaRPr>
        </a:p>
      </xdr:txBody>
    </xdr:sp>
    <xdr:clientData/>
  </xdr:oneCellAnchor>
  <xdr:twoCellAnchor>
    <xdr:from>
      <xdr:col>15</xdr:col>
      <xdr:colOff>92075</xdr:colOff>
      <xdr:row>30</xdr:row>
      <xdr:rowOff>142443</xdr:rowOff>
    </xdr:from>
    <xdr:to>
      <xdr:col>15</xdr:col>
      <xdr:colOff>269875</xdr:colOff>
      <xdr:row>30</xdr:row>
      <xdr:rowOff>142443</xdr:rowOff>
    </xdr:to>
    <xdr:cxnSp macro="">
      <xdr:nvCxnSpPr>
        <xdr:cNvPr id="289" name="直線コネクタ 288"/>
        <xdr:cNvCxnSpPr/>
      </xdr:nvCxnSpPr>
      <xdr:spPr>
        <a:xfrm>
          <a:off x="10388600" y="528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23114</xdr:rowOff>
    </xdr:from>
    <xdr:to>
      <xdr:col>15</xdr:col>
      <xdr:colOff>180975</xdr:colOff>
      <xdr:row>35</xdr:row>
      <xdr:rowOff>56947</xdr:rowOff>
    </xdr:to>
    <xdr:cxnSp macro="">
      <xdr:nvCxnSpPr>
        <xdr:cNvPr id="290" name="直線コネクタ 289"/>
        <xdr:cNvCxnSpPr/>
      </xdr:nvCxnSpPr>
      <xdr:spPr>
        <a:xfrm flipV="1">
          <a:off x="9639300" y="6023864"/>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53611</xdr:rowOff>
    </xdr:from>
    <xdr:ext cx="378565" cy="259045"/>
    <xdr:sp macro="" textlink="">
      <xdr:nvSpPr>
        <xdr:cNvPr id="291" name="労働費平均値テキスト"/>
        <xdr:cNvSpPr txBox="1"/>
      </xdr:nvSpPr>
      <xdr:spPr>
        <a:xfrm>
          <a:off x="10528300" y="6225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75184</xdr:rowOff>
    </xdr:from>
    <xdr:to>
      <xdr:col>15</xdr:col>
      <xdr:colOff>231775</xdr:colOff>
      <xdr:row>37</xdr:row>
      <xdr:rowOff>5334</xdr:rowOff>
    </xdr:to>
    <xdr:sp macro="" textlink="">
      <xdr:nvSpPr>
        <xdr:cNvPr id="292" name="フローチャート : 判断 291"/>
        <xdr:cNvSpPr/>
      </xdr:nvSpPr>
      <xdr:spPr>
        <a:xfrm>
          <a:off x="104267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22199</xdr:rowOff>
    </xdr:from>
    <xdr:to>
      <xdr:col>14</xdr:col>
      <xdr:colOff>28575</xdr:colOff>
      <xdr:row>35</xdr:row>
      <xdr:rowOff>56947</xdr:rowOff>
    </xdr:to>
    <xdr:cxnSp macro="">
      <xdr:nvCxnSpPr>
        <xdr:cNvPr id="293" name="直線コネクタ 292"/>
        <xdr:cNvCxnSpPr/>
      </xdr:nvCxnSpPr>
      <xdr:spPr>
        <a:xfrm>
          <a:off x="8750300" y="6022949"/>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165252</xdr:rowOff>
    </xdr:from>
    <xdr:to>
      <xdr:col>14</xdr:col>
      <xdr:colOff>79375</xdr:colOff>
      <xdr:row>36</xdr:row>
      <xdr:rowOff>95402</xdr:rowOff>
    </xdr:to>
    <xdr:sp macro="" textlink="">
      <xdr:nvSpPr>
        <xdr:cNvPr id="294" name="フローチャート : 判断 293"/>
        <xdr:cNvSpPr/>
      </xdr:nvSpPr>
      <xdr:spPr>
        <a:xfrm>
          <a:off x="9588500" y="616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86529</xdr:rowOff>
    </xdr:from>
    <xdr:ext cx="378565" cy="259045"/>
    <xdr:sp macro="" textlink="">
      <xdr:nvSpPr>
        <xdr:cNvPr id="295" name="テキスト ボックス 294"/>
        <xdr:cNvSpPr txBox="1"/>
      </xdr:nvSpPr>
      <xdr:spPr>
        <a:xfrm>
          <a:off x="9450017" y="6258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14884</xdr:rowOff>
    </xdr:from>
    <xdr:to>
      <xdr:col>12</xdr:col>
      <xdr:colOff>511175</xdr:colOff>
      <xdr:row>35</xdr:row>
      <xdr:rowOff>22199</xdr:rowOff>
    </xdr:to>
    <xdr:cxnSp macro="">
      <xdr:nvCxnSpPr>
        <xdr:cNvPr id="296" name="直線コネクタ 295"/>
        <xdr:cNvCxnSpPr/>
      </xdr:nvCxnSpPr>
      <xdr:spPr>
        <a:xfrm>
          <a:off x="7861300" y="6015634"/>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151536</xdr:rowOff>
    </xdr:from>
    <xdr:to>
      <xdr:col>12</xdr:col>
      <xdr:colOff>561975</xdr:colOff>
      <xdr:row>36</xdr:row>
      <xdr:rowOff>81686</xdr:rowOff>
    </xdr:to>
    <xdr:sp macro="" textlink="">
      <xdr:nvSpPr>
        <xdr:cNvPr id="297" name="フローチャート : 判断 296"/>
        <xdr:cNvSpPr/>
      </xdr:nvSpPr>
      <xdr:spPr>
        <a:xfrm>
          <a:off x="8699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72813</xdr:rowOff>
    </xdr:from>
    <xdr:ext cx="378565" cy="259045"/>
    <xdr:sp macro="" textlink="">
      <xdr:nvSpPr>
        <xdr:cNvPr id="298" name="テキスト ボックス 297"/>
        <xdr:cNvSpPr txBox="1"/>
      </xdr:nvSpPr>
      <xdr:spPr>
        <a:xfrm>
          <a:off x="8561017" y="6245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25400</xdr:rowOff>
    </xdr:from>
    <xdr:to>
      <xdr:col>11</xdr:col>
      <xdr:colOff>307975</xdr:colOff>
      <xdr:row>35</xdr:row>
      <xdr:rowOff>14884</xdr:rowOff>
    </xdr:to>
    <xdr:cxnSp macro="">
      <xdr:nvCxnSpPr>
        <xdr:cNvPr id="299" name="直線コネクタ 298"/>
        <xdr:cNvCxnSpPr/>
      </xdr:nvCxnSpPr>
      <xdr:spPr>
        <a:xfrm>
          <a:off x="6972300" y="5683250"/>
          <a:ext cx="889000" cy="3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157937</xdr:rowOff>
    </xdr:from>
    <xdr:to>
      <xdr:col>11</xdr:col>
      <xdr:colOff>358775</xdr:colOff>
      <xdr:row>35</xdr:row>
      <xdr:rowOff>88087</xdr:rowOff>
    </xdr:to>
    <xdr:sp macro="" textlink="">
      <xdr:nvSpPr>
        <xdr:cNvPr id="300" name="フローチャート : 判断 299"/>
        <xdr:cNvSpPr/>
      </xdr:nvSpPr>
      <xdr:spPr>
        <a:xfrm>
          <a:off x="7810500" y="59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79214</xdr:rowOff>
    </xdr:from>
    <xdr:ext cx="469744" cy="259045"/>
    <xdr:sp macro="" textlink="">
      <xdr:nvSpPr>
        <xdr:cNvPr id="301" name="テキスト ボックス 300"/>
        <xdr:cNvSpPr txBox="1"/>
      </xdr:nvSpPr>
      <xdr:spPr>
        <a:xfrm>
          <a:off x="7626427" y="607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77013</xdr:rowOff>
    </xdr:from>
    <xdr:to>
      <xdr:col>10</xdr:col>
      <xdr:colOff>155575</xdr:colOff>
      <xdr:row>35</xdr:row>
      <xdr:rowOff>7163</xdr:rowOff>
    </xdr:to>
    <xdr:sp macro="" textlink="">
      <xdr:nvSpPr>
        <xdr:cNvPr id="302" name="フローチャート : 判断 301"/>
        <xdr:cNvSpPr/>
      </xdr:nvSpPr>
      <xdr:spPr>
        <a:xfrm>
          <a:off x="6921500" y="590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169740</xdr:rowOff>
    </xdr:from>
    <xdr:ext cx="469744" cy="259045"/>
    <xdr:sp macro="" textlink="">
      <xdr:nvSpPr>
        <xdr:cNvPr id="303" name="テキスト ボックス 302"/>
        <xdr:cNvSpPr txBox="1"/>
      </xdr:nvSpPr>
      <xdr:spPr>
        <a:xfrm>
          <a:off x="6737427" y="599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143764</xdr:rowOff>
    </xdr:from>
    <xdr:to>
      <xdr:col>15</xdr:col>
      <xdr:colOff>231775</xdr:colOff>
      <xdr:row>35</xdr:row>
      <xdr:rowOff>73914</xdr:rowOff>
    </xdr:to>
    <xdr:sp macro="" textlink="">
      <xdr:nvSpPr>
        <xdr:cNvPr id="309" name="円/楕円 308"/>
        <xdr:cNvSpPr/>
      </xdr:nvSpPr>
      <xdr:spPr>
        <a:xfrm>
          <a:off x="104267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166641</xdr:rowOff>
    </xdr:from>
    <xdr:ext cx="469744" cy="259045"/>
    <xdr:sp macro="" textlink="">
      <xdr:nvSpPr>
        <xdr:cNvPr id="310" name="労働費該当値テキスト"/>
        <xdr:cNvSpPr txBox="1"/>
      </xdr:nvSpPr>
      <xdr:spPr>
        <a:xfrm>
          <a:off x="10528300" y="582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6147</xdr:rowOff>
    </xdr:from>
    <xdr:to>
      <xdr:col>14</xdr:col>
      <xdr:colOff>79375</xdr:colOff>
      <xdr:row>35</xdr:row>
      <xdr:rowOff>107747</xdr:rowOff>
    </xdr:to>
    <xdr:sp macro="" textlink="">
      <xdr:nvSpPr>
        <xdr:cNvPr id="311" name="円/楕円 310"/>
        <xdr:cNvSpPr/>
      </xdr:nvSpPr>
      <xdr:spPr>
        <a:xfrm>
          <a:off x="95885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124274</xdr:rowOff>
    </xdr:from>
    <xdr:ext cx="469744" cy="259045"/>
    <xdr:sp macro="" textlink="">
      <xdr:nvSpPr>
        <xdr:cNvPr id="312" name="テキスト ボックス 311"/>
        <xdr:cNvSpPr txBox="1"/>
      </xdr:nvSpPr>
      <xdr:spPr>
        <a:xfrm>
          <a:off x="9404427"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142849</xdr:rowOff>
    </xdr:from>
    <xdr:to>
      <xdr:col>12</xdr:col>
      <xdr:colOff>561975</xdr:colOff>
      <xdr:row>35</xdr:row>
      <xdr:rowOff>72999</xdr:rowOff>
    </xdr:to>
    <xdr:sp macro="" textlink="">
      <xdr:nvSpPr>
        <xdr:cNvPr id="313" name="円/楕円 312"/>
        <xdr:cNvSpPr/>
      </xdr:nvSpPr>
      <xdr:spPr>
        <a:xfrm>
          <a:off x="8699500" y="59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89526</xdr:rowOff>
    </xdr:from>
    <xdr:ext cx="469744" cy="259045"/>
    <xdr:sp macro="" textlink="">
      <xdr:nvSpPr>
        <xdr:cNvPr id="314" name="テキスト ボックス 313"/>
        <xdr:cNvSpPr txBox="1"/>
      </xdr:nvSpPr>
      <xdr:spPr>
        <a:xfrm>
          <a:off x="8515427" y="57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135534</xdr:rowOff>
    </xdr:from>
    <xdr:to>
      <xdr:col>11</xdr:col>
      <xdr:colOff>358775</xdr:colOff>
      <xdr:row>35</xdr:row>
      <xdr:rowOff>65684</xdr:rowOff>
    </xdr:to>
    <xdr:sp macro="" textlink="">
      <xdr:nvSpPr>
        <xdr:cNvPr id="315" name="円/楕円 314"/>
        <xdr:cNvSpPr/>
      </xdr:nvSpPr>
      <xdr:spPr>
        <a:xfrm>
          <a:off x="7810500" y="596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82211</xdr:rowOff>
    </xdr:from>
    <xdr:ext cx="469744" cy="259045"/>
    <xdr:sp macro="" textlink="">
      <xdr:nvSpPr>
        <xdr:cNvPr id="316" name="テキスト ボックス 315"/>
        <xdr:cNvSpPr txBox="1"/>
      </xdr:nvSpPr>
      <xdr:spPr>
        <a:xfrm>
          <a:off x="7626427" y="574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146050</xdr:rowOff>
    </xdr:from>
    <xdr:to>
      <xdr:col>10</xdr:col>
      <xdr:colOff>155575</xdr:colOff>
      <xdr:row>33</xdr:row>
      <xdr:rowOff>76200</xdr:rowOff>
    </xdr:to>
    <xdr:sp macro="" textlink="">
      <xdr:nvSpPr>
        <xdr:cNvPr id="317" name="円/楕円 316"/>
        <xdr:cNvSpPr/>
      </xdr:nvSpPr>
      <xdr:spPr>
        <a:xfrm>
          <a:off x="6921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92727</xdr:rowOff>
    </xdr:from>
    <xdr:ext cx="469744" cy="259045"/>
    <xdr:sp macro="" textlink="">
      <xdr:nvSpPr>
        <xdr:cNvPr id="318" name="テキスト ボックス 317"/>
        <xdr:cNvSpPr txBox="1"/>
      </xdr:nvSpPr>
      <xdr:spPr>
        <a:xfrm>
          <a:off x="6737427"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71806</xdr:rowOff>
    </xdr:from>
    <xdr:to>
      <xdr:col>15</xdr:col>
      <xdr:colOff>180340</xdr:colOff>
      <xdr:row>59</xdr:row>
      <xdr:rowOff>27229</xdr:rowOff>
    </xdr:to>
    <xdr:cxnSp macro="">
      <xdr:nvCxnSpPr>
        <xdr:cNvPr id="342" name="直線コネクタ 341"/>
        <xdr:cNvCxnSpPr/>
      </xdr:nvCxnSpPr>
      <xdr:spPr>
        <a:xfrm flipV="1">
          <a:off x="10475595" y="8815756"/>
          <a:ext cx="1270" cy="1327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31056</xdr:rowOff>
    </xdr:from>
    <xdr:ext cx="378565" cy="259045"/>
    <xdr:sp macro="" textlink="">
      <xdr:nvSpPr>
        <xdr:cNvPr id="343" name="農林水産業費最小値テキスト"/>
        <xdr:cNvSpPr txBox="1"/>
      </xdr:nvSpPr>
      <xdr:spPr>
        <a:xfrm>
          <a:off x="10528300" y="1014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15</xdr:col>
      <xdr:colOff>92075</xdr:colOff>
      <xdr:row>59</xdr:row>
      <xdr:rowOff>27229</xdr:rowOff>
    </xdr:from>
    <xdr:to>
      <xdr:col>15</xdr:col>
      <xdr:colOff>269875</xdr:colOff>
      <xdr:row>59</xdr:row>
      <xdr:rowOff>27229</xdr:rowOff>
    </xdr:to>
    <xdr:cxnSp macro="">
      <xdr:nvCxnSpPr>
        <xdr:cNvPr id="344" name="直線コネクタ 343"/>
        <xdr:cNvCxnSpPr/>
      </xdr:nvCxnSpPr>
      <xdr:spPr>
        <a:xfrm>
          <a:off x="10388600" y="1014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18483</xdr:rowOff>
    </xdr:from>
    <xdr:ext cx="534377" cy="259045"/>
    <xdr:sp macro="" textlink="">
      <xdr:nvSpPr>
        <xdr:cNvPr id="345" name="農林水産業費最大値テキスト"/>
        <xdr:cNvSpPr txBox="1"/>
      </xdr:nvSpPr>
      <xdr:spPr>
        <a:xfrm>
          <a:off x="10528300" y="8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17,641</a:t>
          </a:r>
          <a:endParaRPr kumimoji="1" lang="ja-JP" altLang="en-US" sz="1000" b="1">
            <a:latin typeface="ＭＳ Ｐゴシック"/>
          </a:endParaRPr>
        </a:p>
      </xdr:txBody>
    </xdr:sp>
    <xdr:clientData/>
  </xdr:oneCellAnchor>
  <xdr:twoCellAnchor>
    <xdr:from>
      <xdr:col>15</xdr:col>
      <xdr:colOff>92075</xdr:colOff>
      <xdr:row>51</xdr:row>
      <xdr:rowOff>71806</xdr:rowOff>
    </xdr:from>
    <xdr:to>
      <xdr:col>15</xdr:col>
      <xdr:colOff>269875</xdr:colOff>
      <xdr:row>51</xdr:row>
      <xdr:rowOff>71806</xdr:rowOff>
    </xdr:to>
    <xdr:cxnSp macro="">
      <xdr:nvCxnSpPr>
        <xdr:cNvPr id="346" name="直線コネクタ 345"/>
        <xdr:cNvCxnSpPr/>
      </xdr:nvCxnSpPr>
      <xdr:spPr>
        <a:xfrm>
          <a:off x="10388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53670</xdr:rowOff>
    </xdr:from>
    <xdr:to>
      <xdr:col>15</xdr:col>
      <xdr:colOff>180975</xdr:colOff>
      <xdr:row>58</xdr:row>
      <xdr:rowOff>164161</xdr:rowOff>
    </xdr:to>
    <xdr:cxnSp macro="">
      <xdr:nvCxnSpPr>
        <xdr:cNvPr id="347" name="直線コネクタ 346"/>
        <xdr:cNvCxnSpPr/>
      </xdr:nvCxnSpPr>
      <xdr:spPr>
        <a:xfrm flipV="1">
          <a:off x="9639300" y="9997770"/>
          <a:ext cx="8382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143857</xdr:rowOff>
    </xdr:from>
    <xdr:ext cx="469744" cy="259045"/>
    <xdr:sp macro="" textlink="">
      <xdr:nvSpPr>
        <xdr:cNvPr id="348" name="農林水産業費平均値テキスト"/>
        <xdr:cNvSpPr txBox="1"/>
      </xdr:nvSpPr>
      <xdr:spPr>
        <a:xfrm>
          <a:off x="10528300" y="9745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120980</xdr:rowOff>
    </xdr:from>
    <xdr:to>
      <xdr:col>15</xdr:col>
      <xdr:colOff>231775</xdr:colOff>
      <xdr:row>58</xdr:row>
      <xdr:rowOff>51130</xdr:rowOff>
    </xdr:to>
    <xdr:sp macro="" textlink="">
      <xdr:nvSpPr>
        <xdr:cNvPr id="349" name="フローチャート : 判断 348"/>
        <xdr:cNvSpPr/>
      </xdr:nvSpPr>
      <xdr:spPr>
        <a:xfrm>
          <a:off x="104267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132080</xdr:rowOff>
    </xdr:from>
    <xdr:to>
      <xdr:col>14</xdr:col>
      <xdr:colOff>28575</xdr:colOff>
      <xdr:row>58</xdr:row>
      <xdr:rowOff>164161</xdr:rowOff>
    </xdr:to>
    <xdr:cxnSp macro="">
      <xdr:nvCxnSpPr>
        <xdr:cNvPr id="350" name="直線コネクタ 349"/>
        <xdr:cNvCxnSpPr/>
      </xdr:nvCxnSpPr>
      <xdr:spPr>
        <a:xfrm>
          <a:off x="8750300" y="10076180"/>
          <a:ext cx="889000" cy="3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43561</xdr:rowOff>
    </xdr:from>
    <xdr:to>
      <xdr:col>14</xdr:col>
      <xdr:colOff>79375</xdr:colOff>
      <xdr:row>56</xdr:row>
      <xdr:rowOff>145161</xdr:rowOff>
    </xdr:to>
    <xdr:sp macro="" textlink="">
      <xdr:nvSpPr>
        <xdr:cNvPr id="351" name="フローチャート : 判断 350"/>
        <xdr:cNvSpPr/>
      </xdr:nvSpPr>
      <xdr:spPr>
        <a:xfrm>
          <a:off x="9588500" y="96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161688</xdr:rowOff>
    </xdr:from>
    <xdr:ext cx="469744" cy="259045"/>
    <xdr:sp macro="" textlink="">
      <xdr:nvSpPr>
        <xdr:cNvPr id="352" name="テキスト ボックス 351"/>
        <xdr:cNvSpPr txBox="1"/>
      </xdr:nvSpPr>
      <xdr:spPr>
        <a:xfrm>
          <a:off x="9404427" y="941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132080</xdr:rowOff>
    </xdr:from>
    <xdr:to>
      <xdr:col>12</xdr:col>
      <xdr:colOff>511175</xdr:colOff>
      <xdr:row>58</xdr:row>
      <xdr:rowOff>161874</xdr:rowOff>
    </xdr:to>
    <xdr:cxnSp macro="">
      <xdr:nvCxnSpPr>
        <xdr:cNvPr id="353" name="直線コネクタ 352"/>
        <xdr:cNvCxnSpPr/>
      </xdr:nvCxnSpPr>
      <xdr:spPr>
        <a:xfrm flipV="1">
          <a:off x="7861300" y="10076180"/>
          <a:ext cx="8890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116484</xdr:rowOff>
    </xdr:from>
    <xdr:to>
      <xdr:col>12</xdr:col>
      <xdr:colOff>561975</xdr:colOff>
      <xdr:row>57</xdr:row>
      <xdr:rowOff>46634</xdr:rowOff>
    </xdr:to>
    <xdr:sp macro="" textlink="">
      <xdr:nvSpPr>
        <xdr:cNvPr id="354" name="フローチャート : 判断 353"/>
        <xdr:cNvSpPr/>
      </xdr:nvSpPr>
      <xdr:spPr>
        <a:xfrm>
          <a:off x="8699500" y="971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63161</xdr:rowOff>
    </xdr:from>
    <xdr:ext cx="469744" cy="259045"/>
    <xdr:sp macro="" textlink="">
      <xdr:nvSpPr>
        <xdr:cNvPr id="355" name="テキスト ボックス 354"/>
        <xdr:cNvSpPr txBox="1"/>
      </xdr:nvSpPr>
      <xdr:spPr>
        <a:xfrm>
          <a:off x="8515427" y="949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138252</xdr:rowOff>
    </xdr:from>
    <xdr:to>
      <xdr:col>11</xdr:col>
      <xdr:colOff>307975</xdr:colOff>
      <xdr:row>58</xdr:row>
      <xdr:rowOff>161874</xdr:rowOff>
    </xdr:to>
    <xdr:cxnSp macro="">
      <xdr:nvCxnSpPr>
        <xdr:cNvPr id="356" name="直線コネクタ 355"/>
        <xdr:cNvCxnSpPr/>
      </xdr:nvCxnSpPr>
      <xdr:spPr>
        <a:xfrm>
          <a:off x="6972300" y="1008235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73203</xdr:rowOff>
    </xdr:from>
    <xdr:to>
      <xdr:col>11</xdr:col>
      <xdr:colOff>358775</xdr:colOff>
      <xdr:row>57</xdr:row>
      <xdr:rowOff>3353</xdr:rowOff>
    </xdr:to>
    <xdr:sp macro="" textlink="">
      <xdr:nvSpPr>
        <xdr:cNvPr id="357" name="フローチャート : 判断 356"/>
        <xdr:cNvSpPr/>
      </xdr:nvSpPr>
      <xdr:spPr>
        <a:xfrm>
          <a:off x="7810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19880</xdr:rowOff>
    </xdr:from>
    <xdr:ext cx="469744" cy="259045"/>
    <xdr:sp macro="" textlink="">
      <xdr:nvSpPr>
        <xdr:cNvPr id="358" name="テキスト ボックス 357"/>
        <xdr:cNvSpPr txBox="1"/>
      </xdr:nvSpPr>
      <xdr:spPr>
        <a:xfrm>
          <a:off x="7626427" y="94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115875</xdr:rowOff>
    </xdr:from>
    <xdr:to>
      <xdr:col>10</xdr:col>
      <xdr:colOff>155575</xdr:colOff>
      <xdr:row>57</xdr:row>
      <xdr:rowOff>46025</xdr:rowOff>
    </xdr:to>
    <xdr:sp macro="" textlink="">
      <xdr:nvSpPr>
        <xdr:cNvPr id="359" name="フローチャート : 判断 358"/>
        <xdr:cNvSpPr/>
      </xdr:nvSpPr>
      <xdr:spPr>
        <a:xfrm>
          <a:off x="6921500" y="97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62552</xdr:rowOff>
    </xdr:from>
    <xdr:ext cx="469744" cy="259045"/>
    <xdr:sp macro="" textlink="">
      <xdr:nvSpPr>
        <xdr:cNvPr id="360" name="テキスト ボックス 359"/>
        <xdr:cNvSpPr txBox="1"/>
      </xdr:nvSpPr>
      <xdr:spPr>
        <a:xfrm>
          <a:off x="6737427" y="949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2870</xdr:rowOff>
    </xdr:from>
    <xdr:to>
      <xdr:col>15</xdr:col>
      <xdr:colOff>231775</xdr:colOff>
      <xdr:row>58</xdr:row>
      <xdr:rowOff>104470</xdr:rowOff>
    </xdr:to>
    <xdr:sp macro="" textlink="">
      <xdr:nvSpPr>
        <xdr:cNvPr id="366" name="円/楕円 365"/>
        <xdr:cNvSpPr/>
      </xdr:nvSpPr>
      <xdr:spPr>
        <a:xfrm>
          <a:off x="10426700" y="99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152747</xdr:rowOff>
    </xdr:from>
    <xdr:ext cx="469744" cy="259045"/>
    <xdr:sp macro="" textlink="">
      <xdr:nvSpPr>
        <xdr:cNvPr id="367" name="農林水産業費該当値テキスト"/>
        <xdr:cNvSpPr txBox="1"/>
      </xdr:nvSpPr>
      <xdr:spPr>
        <a:xfrm>
          <a:off x="10528300" y="992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113361</xdr:rowOff>
    </xdr:from>
    <xdr:to>
      <xdr:col>14</xdr:col>
      <xdr:colOff>79375</xdr:colOff>
      <xdr:row>59</xdr:row>
      <xdr:rowOff>43511</xdr:rowOff>
    </xdr:to>
    <xdr:sp macro="" textlink="">
      <xdr:nvSpPr>
        <xdr:cNvPr id="368" name="円/楕円 367"/>
        <xdr:cNvSpPr/>
      </xdr:nvSpPr>
      <xdr:spPr>
        <a:xfrm>
          <a:off x="9588500" y="100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34638</xdr:rowOff>
    </xdr:from>
    <xdr:ext cx="378565" cy="259045"/>
    <xdr:sp macro="" textlink="">
      <xdr:nvSpPr>
        <xdr:cNvPr id="369" name="テキスト ボックス 368"/>
        <xdr:cNvSpPr txBox="1"/>
      </xdr:nvSpPr>
      <xdr:spPr>
        <a:xfrm>
          <a:off x="9450017" y="1015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81280</xdr:rowOff>
    </xdr:from>
    <xdr:to>
      <xdr:col>12</xdr:col>
      <xdr:colOff>561975</xdr:colOff>
      <xdr:row>59</xdr:row>
      <xdr:rowOff>11430</xdr:rowOff>
    </xdr:to>
    <xdr:sp macro="" textlink="">
      <xdr:nvSpPr>
        <xdr:cNvPr id="370" name="円/楕円 369"/>
        <xdr:cNvSpPr/>
      </xdr:nvSpPr>
      <xdr:spPr>
        <a:xfrm>
          <a:off x="8699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2557</xdr:rowOff>
    </xdr:from>
    <xdr:ext cx="469744" cy="259045"/>
    <xdr:sp macro="" textlink="">
      <xdr:nvSpPr>
        <xdr:cNvPr id="371" name="テキスト ボックス 370"/>
        <xdr:cNvSpPr txBox="1"/>
      </xdr:nvSpPr>
      <xdr:spPr>
        <a:xfrm>
          <a:off x="85154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111074</xdr:rowOff>
    </xdr:from>
    <xdr:to>
      <xdr:col>11</xdr:col>
      <xdr:colOff>358775</xdr:colOff>
      <xdr:row>59</xdr:row>
      <xdr:rowOff>41224</xdr:rowOff>
    </xdr:to>
    <xdr:sp macro="" textlink="">
      <xdr:nvSpPr>
        <xdr:cNvPr id="372" name="円/楕円 371"/>
        <xdr:cNvSpPr/>
      </xdr:nvSpPr>
      <xdr:spPr>
        <a:xfrm>
          <a:off x="7810500" y="100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32351</xdr:rowOff>
    </xdr:from>
    <xdr:ext cx="378565" cy="259045"/>
    <xdr:sp macro="" textlink="">
      <xdr:nvSpPr>
        <xdr:cNvPr id="373" name="テキスト ボックス 372"/>
        <xdr:cNvSpPr txBox="1"/>
      </xdr:nvSpPr>
      <xdr:spPr>
        <a:xfrm>
          <a:off x="7672017" y="10147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87452</xdr:rowOff>
    </xdr:from>
    <xdr:to>
      <xdr:col>10</xdr:col>
      <xdr:colOff>155575</xdr:colOff>
      <xdr:row>59</xdr:row>
      <xdr:rowOff>17602</xdr:rowOff>
    </xdr:to>
    <xdr:sp macro="" textlink="">
      <xdr:nvSpPr>
        <xdr:cNvPr id="374" name="円/楕円 373"/>
        <xdr:cNvSpPr/>
      </xdr:nvSpPr>
      <xdr:spPr>
        <a:xfrm>
          <a:off x="6921500" y="1003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8729</xdr:rowOff>
    </xdr:from>
    <xdr:ext cx="469744" cy="259045"/>
    <xdr:sp macro="" textlink="">
      <xdr:nvSpPr>
        <xdr:cNvPr id="375" name="テキスト ボックス 374"/>
        <xdr:cNvSpPr txBox="1"/>
      </xdr:nvSpPr>
      <xdr:spPr>
        <a:xfrm>
          <a:off x="6737427" y="1012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142519</xdr:rowOff>
    </xdr:from>
    <xdr:to>
      <xdr:col>15</xdr:col>
      <xdr:colOff>180340</xdr:colOff>
      <xdr:row>79</xdr:row>
      <xdr:rowOff>10161</xdr:rowOff>
    </xdr:to>
    <xdr:cxnSp macro="">
      <xdr:nvCxnSpPr>
        <xdr:cNvPr id="399" name="直線コネクタ 398"/>
        <xdr:cNvCxnSpPr/>
      </xdr:nvCxnSpPr>
      <xdr:spPr>
        <a:xfrm flipV="1">
          <a:off x="10475595" y="12144019"/>
          <a:ext cx="1270" cy="1410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13988</xdr:rowOff>
    </xdr:from>
    <xdr:ext cx="378565" cy="259045"/>
    <xdr:sp macro="" textlink="">
      <xdr:nvSpPr>
        <xdr:cNvPr id="400" name="商工費最小値テキスト"/>
        <xdr:cNvSpPr txBox="1"/>
      </xdr:nvSpPr>
      <xdr:spPr>
        <a:xfrm>
          <a:off x="10528300" y="1355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79</xdr:row>
      <xdr:rowOff>10161</xdr:rowOff>
    </xdr:from>
    <xdr:to>
      <xdr:col>15</xdr:col>
      <xdr:colOff>269875</xdr:colOff>
      <xdr:row>79</xdr:row>
      <xdr:rowOff>10161</xdr:rowOff>
    </xdr:to>
    <xdr:cxnSp macro="">
      <xdr:nvCxnSpPr>
        <xdr:cNvPr id="401" name="直線コネクタ 400"/>
        <xdr:cNvCxnSpPr/>
      </xdr:nvCxnSpPr>
      <xdr:spPr>
        <a:xfrm>
          <a:off x="10388600" y="1355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89196</xdr:rowOff>
    </xdr:from>
    <xdr:ext cx="534377" cy="259045"/>
    <xdr:sp macro="" textlink="">
      <xdr:nvSpPr>
        <xdr:cNvPr id="402" name="商工費最大値テキスト"/>
        <xdr:cNvSpPr txBox="1"/>
      </xdr:nvSpPr>
      <xdr:spPr>
        <a:xfrm>
          <a:off x="10528300" y="1191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37,926</a:t>
          </a:r>
          <a:endParaRPr kumimoji="1" lang="ja-JP" altLang="en-US" sz="1000" b="1">
            <a:latin typeface="ＭＳ Ｐゴシック"/>
          </a:endParaRPr>
        </a:p>
      </xdr:txBody>
    </xdr:sp>
    <xdr:clientData/>
  </xdr:oneCellAnchor>
  <xdr:twoCellAnchor>
    <xdr:from>
      <xdr:col>15</xdr:col>
      <xdr:colOff>92075</xdr:colOff>
      <xdr:row>70</xdr:row>
      <xdr:rowOff>142519</xdr:rowOff>
    </xdr:from>
    <xdr:to>
      <xdr:col>15</xdr:col>
      <xdr:colOff>269875</xdr:colOff>
      <xdr:row>70</xdr:row>
      <xdr:rowOff>142519</xdr:rowOff>
    </xdr:to>
    <xdr:cxnSp macro="">
      <xdr:nvCxnSpPr>
        <xdr:cNvPr id="403" name="直線コネクタ 402"/>
        <xdr:cNvCxnSpPr/>
      </xdr:nvCxnSpPr>
      <xdr:spPr>
        <a:xfrm>
          <a:off x="10388600" y="1214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93142</xdr:rowOff>
    </xdr:from>
    <xdr:to>
      <xdr:col>15</xdr:col>
      <xdr:colOff>180975</xdr:colOff>
      <xdr:row>78</xdr:row>
      <xdr:rowOff>118250</xdr:rowOff>
    </xdr:to>
    <xdr:cxnSp macro="">
      <xdr:nvCxnSpPr>
        <xdr:cNvPr id="404" name="直線コネクタ 403"/>
        <xdr:cNvCxnSpPr/>
      </xdr:nvCxnSpPr>
      <xdr:spPr>
        <a:xfrm>
          <a:off x="9639300" y="13466242"/>
          <a:ext cx="8382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161535</xdr:rowOff>
    </xdr:from>
    <xdr:ext cx="469744" cy="259045"/>
    <xdr:sp macro="" textlink="">
      <xdr:nvSpPr>
        <xdr:cNvPr id="405" name="商工費平均値テキスト"/>
        <xdr:cNvSpPr txBox="1"/>
      </xdr:nvSpPr>
      <xdr:spPr>
        <a:xfrm>
          <a:off x="10528300" y="13191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138658</xdr:rowOff>
    </xdr:from>
    <xdr:to>
      <xdr:col>15</xdr:col>
      <xdr:colOff>231775</xdr:colOff>
      <xdr:row>78</xdr:row>
      <xdr:rowOff>68808</xdr:rowOff>
    </xdr:to>
    <xdr:sp macro="" textlink="">
      <xdr:nvSpPr>
        <xdr:cNvPr id="406" name="フローチャート : 判断 405"/>
        <xdr:cNvSpPr/>
      </xdr:nvSpPr>
      <xdr:spPr>
        <a:xfrm>
          <a:off x="104267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93142</xdr:rowOff>
    </xdr:from>
    <xdr:to>
      <xdr:col>14</xdr:col>
      <xdr:colOff>28575</xdr:colOff>
      <xdr:row>78</xdr:row>
      <xdr:rowOff>127546</xdr:rowOff>
    </xdr:to>
    <xdr:cxnSp macro="">
      <xdr:nvCxnSpPr>
        <xdr:cNvPr id="407" name="直線コネクタ 406"/>
        <xdr:cNvCxnSpPr/>
      </xdr:nvCxnSpPr>
      <xdr:spPr>
        <a:xfrm flipV="1">
          <a:off x="8750300" y="13466242"/>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131914</xdr:rowOff>
    </xdr:from>
    <xdr:to>
      <xdr:col>14</xdr:col>
      <xdr:colOff>79375</xdr:colOff>
      <xdr:row>77</xdr:row>
      <xdr:rowOff>62064</xdr:rowOff>
    </xdr:to>
    <xdr:sp macro="" textlink="">
      <xdr:nvSpPr>
        <xdr:cNvPr id="408" name="フローチャート : 判断 407"/>
        <xdr:cNvSpPr/>
      </xdr:nvSpPr>
      <xdr:spPr>
        <a:xfrm>
          <a:off x="9588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78592</xdr:rowOff>
    </xdr:from>
    <xdr:ext cx="469744" cy="259045"/>
    <xdr:sp macro="" textlink="">
      <xdr:nvSpPr>
        <xdr:cNvPr id="409" name="テキスト ボックス 408"/>
        <xdr:cNvSpPr txBox="1"/>
      </xdr:nvSpPr>
      <xdr:spPr>
        <a:xfrm>
          <a:off x="9404427" y="129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9,871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127546</xdr:rowOff>
    </xdr:from>
    <xdr:to>
      <xdr:col>12</xdr:col>
      <xdr:colOff>511175</xdr:colOff>
      <xdr:row>78</xdr:row>
      <xdr:rowOff>145872</xdr:rowOff>
    </xdr:to>
    <xdr:cxnSp macro="">
      <xdr:nvCxnSpPr>
        <xdr:cNvPr id="410" name="直線コネクタ 409"/>
        <xdr:cNvCxnSpPr/>
      </xdr:nvCxnSpPr>
      <xdr:spPr>
        <a:xfrm flipV="1">
          <a:off x="7861300" y="13500646"/>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19177</xdr:rowOff>
    </xdr:from>
    <xdr:to>
      <xdr:col>12</xdr:col>
      <xdr:colOff>561975</xdr:colOff>
      <xdr:row>77</xdr:row>
      <xdr:rowOff>120777</xdr:rowOff>
    </xdr:to>
    <xdr:sp macro="" textlink="">
      <xdr:nvSpPr>
        <xdr:cNvPr id="411" name="フローチャート : 判断 410"/>
        <xdr:cNvSpPr/>
      </xdr:nvSpPr>
      <xdr:spPr>
        <a:xfrm>
          <a:off x="8699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137304</xdr:rowOff>
    </xdr:from>
    <xdr:ext cx="469744" cy="259045"/>
    <xdr:sp macro="" textlink="">
      <xdr:nvSpPr>
        <xdr:cNvPr id="412" name="テキスト ボックス 411"/>
        <xdr:cNvSpPr txBox="1"/>
      </xdr:nvSpPr>
      <xdr:spPr>
        <a:xfrm>
          <a:off x="8515427"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144690</xdr:rowOff>
    </xdr:from>
    <xdr:to>
      <xdr:col>11</xdr:col>
      <xdr:colOff>307975</xdr:colOff>
      <xdr:row>78</xdr:row>
      <xdr:rowOff>145872</xdr:rowOff>
    </xdr:to>
    <xdr:cxnSp macro="">
      <xdr:nvCxnSpPr>
        <xdr:cNvPr id="413" name="直線コネクタ 412"/>
        <xdr:cNvCxnSpPr/>
      </xdr:nvCxnSpPr>
      <xdr:spPr>
        <a:xfrm>
          <a:off x="6972300" y="13517790"/>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31217</xdr:rowOff>
    </xdr:from>
    <xdr:to>
      <xdr:col>11</xdr:col>
      <xdr:colOff>358775</xdr:colOff>
      <xdr:row>77</xdr:row>
      <xdr:rowOff>132817</xdr:rowOff>
    </xdr:to>
    <xdr:sp macro="" textlink="">
      <xdr:nvSpPr>
        <xdr:cNvPr id="414" name="フローチャート : 判断 413"/>
        <xdr:cNvSpPr/>
      </xdr:nvSpPr>
      <xdr:spPr>
        <a:xfrm>
          <a:off x="7810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149344</xdr:rowOff>
    </xdr:from>
    <xdr:ext cx="469744" cy="259045"/>
    <xdr:sp macro="" textlink="">
      <xdr:nvSpPr>
        <xdr:cNvPr id="415" name="テキスト ボックス 414"/>
        <xdr:cNvSpPr txBox="1"/>
      </xdr:nvSpPr>
      <xdr:spPr>
        <a:xfrm>
          <a:off x="7626427"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36664</xdr:rowOff>
    </xdr:from>
    <xdr:to>
      <xdr:col>10</xdr:col>
      <xdr:colOff>155575</xdr:colOff>
      <xdr:row>77</xdr:row>
      <xdr:rowOff>138264</xdr:rowOff>
    </xdr:to>
    <xdr:sp macro="" textlink="">
      <xdr:nvSpPr>
        <xdr:cNvPr id="416" name="フローチャート : 判断 415"/>
        <xdr:cNvSpPr/>
      </xdr:nvSpPr>
      <xdr:spPr>
        <a:xfrm>
          <a:off x="6921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154791</xdr:rowOff>
    </xdr:from>
    <xdr:ext cx="469744" cy="259045"/>
    <xdr:sp macro="" textlink="">
      <xdr:nvSpPr>
        <xdr:cNvPr id="417" name="テキスト ボックス 416"/>
        <xdr:cNvSpPr txBox="1"/>
      </xdr:nvSpPr>
      <xdr:spPr>
        <a:xfrm>
          <a:off x="6737427" y="1301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67450</xdr:rowOff>
    </xdr:from>
    <xdr:to>
      <xdr:col>15</xdr:col>
      <xdr:colOff>231775</xdr:colOff>
      <xdr:row>78</xdr:row>
      <xdr:rowOff>169050</xdr:rowOff>
    </xdr:to>
    <xdr:sp macro="" textlink="">
      <xdr:nvSpPr>
        <xdr:cNvPr id="423" name="円/楕円 422"/>
        <xdr:cNvSpPr/>
      </xdr:nvSpPr>
      <xdr:spPr>
        <a:xfrm>
          <a:off x="10426700" y="134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153827</xdr:rowOff>
    </xdr:from>
    <xdr:ext cx="469744" cy="259045"/>
    <xdr:sp macro="" textlink="">
      <xdr:nvSpPr>
        <xdr:cNvPr id="424" name="商工費該当値テキスト"/>
        <xdr:cNvSpPr txBox="1"/>
      </xdr:nvSpPr>
      <xdr:spPr>
        <a:xfrm>
          <a:off x="10528300" y="133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42342</xdr:rowOff>
    </xdr:from>
    <xdr:to>
      <xdr:col>14</xdr:col>
      <xdr:colOff>79375</xdr:colOff>
      <xdr:row>78</xdr:row>
      <xdr:rowOff>143942</xdr:rowOff>
    </xdr:to>
    <xdr:sp macro="" textlink="">
      <xdr:nvSpPr>
        <xdr:cNvPr id="425" name="円/楕円 424"/>
        <xdr:cNvSpPr/>
      </xdr:nvSpPr>
      <xdr:spPr>
        <a:xfrm>
          <a:off x="9588500" y="134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135069</xdr:rowOff>
    </xdr:from>
    <xdr:ext cx="469744" cy="259045"/>
    <xdr:sp macro="" textlink="">
      <xdr:nvSpPr>
        <xdr:cNvPr id="426" name="テキスト ボックス 425"/>
        <xdr:cNvSpPr txBox="1"/>
      </xdr:nvSpPr>
      <xdr:spPr>
        <a:xfrm>
          <a:off x="9404427" y="1350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76746</xdr:rowOff>
    </xdr:from>
    <xdr:to>
      <xdr:col>12</xdr:col>
      <xdr:colOff>561975</xdr:colOff>
      <xdr:row>79</xdr:row>
      <xdr:rowOff>6896</xdr:rowOff>
    </xdr:to>
    <xdr:sp macro="" textlink="">
      <xdr:nvSpPr>
        <xdr:cNvPr id="427" name="円/楕円 426"/>
        <xdr:cNvSpPr/>
      </xdr:nvSpPr>
      <xdr:spPr>
        <a:xfrm>
          <a:off x="8699500" y="134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169473</xdr:rowOff>
    </xdr:from>
    <xdr:ext cx="469744" cy="259045"/>
    <xdr:sp macro="" textlink="">
      <xdr:nvSpPr>
        <xdr:cNvPr id="428" name="テキスト ボックス 427"/>
        <xdr:cNvSpPr txBox="1"/>
      </xdr:nvSpPr>
      <xdr:spPr>
        <a:xfrm>
          <a:off x="8515427" y="1354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95072</xdr:rowOff>
    </xdr:from>
    <xdr:to>
      <xdr:col>11</xdr:col>
      <xdr:colOff>358775</xdr:colOff>
      <xdr:row>79</xdr:row>
      <xdr:rowOff>25222</xdr:rowOff>
    </xdr:to>
    <xdr:sp macro="" textlink="">
      <xdr:nvSpPr>
        <xdr:cNvPr id="429" name="円/楕円 428"/>
        <xdr:cNvSpPr/>
      </xdr:nvSpPr>
      <xdr:spPr>
        <a:xfrm>
          <a:off x="7810500" y="134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16349</xdr:rowOff>
    </xdr:from>
    <xdr:ext cx="469744" cy="259045"/>
    <xdr:sp macro="" textlink="">
      <xdr:nvSpPr>
        <xdr:cNvPr id="430" name="テキスト ボックス 429"/>
        <xdr:cNvSpPr txBox="1"/>
      </xdr:nvSpPr>
      <xdr:spPr>
        <a:xfrm>
          <a:off x="7626427" y="1356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93890</xdr:rowOff>
    </xdr:from>
    <xdr:to>
      <xdr:col>10</xdr:col>
      <xdr:colOff>155575</xdr:colOff>
      <xdr:row>79</xdr:row>
      <xdr:rowOff>24040</xdr:rowOff>
    </xdr:to>
    <xdr:sp macro="" textlink="">
      <xdr:nvSpPr>
        <xdr:cNvPr id="431" name="円/楕円 430"/>
        <xdr:cNvSpPr/>
      </xdr:nvSpPr>
      <xdr:spPr>
        <a:xfrm>
          <a:off x="6921500" y="1346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15167</xdr:rowOff>
    </xdr:from>
    <xdr:ext cx="469744" cy="259045"/>
    <xdr:sp macro="" textlink="">
      <xdr:nvSpPr>
        <xdr:cNvPr id="432" name="テキスト ボックス 431"/>
        <xdr:cNvSpPr txBox="1"/>
      </xdr:nvSpPr>
      <xdr:spPr>
        <a:xfrm>
          <a:off x="6737427" y="1355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96152</xdr:rowOff>
    </xdr:from>
    <xdr:to>
      <xdr:col>15</xdr:col>
      <xdr:colOff>180340</xdr:colOff>
      <xdr:row>99</xdr:row>
      <xdr:rowOff>48626</xdr:rowOff>
    </xdr:to>
    <xdr:cxnSp macro="">
      <xdr:nvCxnSpPr>
        <xdr:cNvPr id="455" name="直線コネクタ 454"/>
        <xdr:cNvCxnSpPr/>
      </xdr:nvCxnSpPr>
      <xdr:spPr>
        <a:xfrm flipV="1">
          <a:off x="10475595" y="15869552"/>
          <a:ext cx="1270" cy="115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52453</xdr:rowOff>
    </xdr:from>
    <xdr:ext cx="534377" cy="259045"/>
    <xdr:sp macro="" textlink="">
      <xdr:nvSpPr>
        <xdr:cNvPr id="456" name="土木費最小値テキスト"/>
        <xdr:cNvSpPr txBox="1"/>
      </xdr:nvSpPr>
      <xdr:spPr>
        <a:xfrm>
          <a:off x="10528300" y="170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16,484</a:t>
          </a:r>
          <a:endParaRPr kumimoji="1" lang="ja-JP" altLang="en-US" sz="1000" b="1">
            <a:latin typeface="ＭＳ Ｐゴシック"/>
          </a:endParaRPr>
        </a:p>
      </xdr:txBody>
    </xdr:sp>
    <xdr:clientData/>
  </xdr:oneCellAnchor>
  <xdr:twoCellAnchor>
    <xdr:from>
      <xdr:col>15</xdr:col>
      <xdr:colOff>92075</xdr:colOff>
      <xdr:row>99</xdr:row>
      <xdr:rowOff>48626</xdr:rowOff>
    </xdr:from>
    <xdr:to>
      <xdr:col>15</xdr:col>
      <xdr:colOff>269875</xdr:colOff>
      <xdr:row>99</xdr:row>
      <xdr:rowOff>48626</xdr:rowOff>
    </xdr:to>
    <xdr:cxnSp macro="">
      <xdr:nvCxnSpPr>
        <xdr:cNvPr id="457" name="直線コネクタ 456"/>
        <xdr:cNvCxnSpPr/>
      </xdr:nvCxnSpPr>
      <xdr:spPr>
        <a:xfrm>
          <a:off x="10388600" y="1702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42829</xdr:rowOff>
    </xdr:from>
    <xdr:ext cx="534377" cy="259045"/>
    <xdr:sp macro="" textlink="">
      <xdr:nvSpPr>
        <xdr:cNvPr id="458" name="土木費最大値テキスト"/>
        <xdr:cNvSpPr txBox="1"/>
      </xdr:nvSpPr>
      <xdr:spPr>
        <a:xfrm>
          <a:off x="10528300" y="15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66,905</a:t>
          </a:r>
          <a:endParaRPr kumimoji="1" lang="ja-JP" altLang="en-US" sz="1000" b="1">
            <a:latin typeface="ＭＳ Ｐゴシック"/>
          </a:endParaRPr>
        </a:p>
      </xdr:txBody>
    </xdr:sp>
    <xdr:clientData/>
  </xdr:oneCellAnchor>
  <xdr:twoCellAnchor>
    <xdr:from>
      <xdr:col>15</xdr:col>
      <xdr:colOff>92075</xdr:colOff>
      <xdr:row>92</xdr:row>
      <xdr:rowOff>96152</xdr:rowOff>
    </xdr:from>
    <xdr:to>
      <xdr:col>15</xdr:col>
      <xdr:colOff>269875</xdr:colOff>
      <xdr:row>92</xdr:row>
      <xdr:rowOff>96152</xdr:rowOff>
    </xdr:to>
    <xdr:cxnSp macro="">
      <xdr:nvCxnSpPr>
        <xdr:cNvPr id="459" name="直線コネクタ 458"/>
        <xdr:cNvCxnSpPr/>
      </xdr:nvCxnSpPr>
      <xdr:spPr>
        <a:xfrm>
          <a:off x="10388600" y="1586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7272</xdr:rowOff>
    </xdr:from>
    <xdr:to>
      <xdr:col>15</xdr:col>
      <xdr:colOff>180975</xdr:colOff>
      <xdr:row>95</xdr:row>
      <xdr:rowOff>23366</xdr:rowOff>
    </xdr:to>
    <xdr:cxnSp macro="">
      <xdr:nvCxnSpPr>
        <xdr:cNvPr id="460" name="直線コネクタ 459"/>
        <xdr:cNvCxnSpPr/>
      </xdr:nvCxnSpPr>
      <xdr:spPr>
        <a:xfrm flipV="1">
          <a:off x="9639300" y="16295022"/>
          <a:ext cx="8382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39369</xdr:rowOff>
    </xdr:from>
    <xdr:ext cx="534377" cy="259045"/>
    <xdr:sp macro="" textlink="">
      <xdr:nvSpPr>
        <xdr:cNvPr id="461" name="土木費平均値テキスト"/>
        <xdr:cNvSpPr txBox="1"/>
      </xdr:nvSpPr>
      <xdr:spPr>
        <a:xfrm>
          <a:off x="10528300" y="16498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36,223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60942</xdr:rowOff>
    </xdr:from>
    <xdr:to>
      <xdr:col>15</xdr:col>
      <xdr:colOff>231775</xdr:colOff>
      <xdr:row>96</xdr:row>
      <xdr:rowOff>162542</xdr:rowOff>
    </xdr:to>
    <xdr:sp macro="" textlink="">
      <xdr:nvSpPr>
        <xdr:cNvPr id="462" name="フローチャート : 判断 461"/>
        <xdr:cNvSpPr/>
      </xdr:nvSpPr>
      <xdr:spPr>
        <a:xfrm>
          <a:off x="104267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23366</xdr:rowOff>
    </xdr:from>
    <xdr:to>
      <xdr:col>14</xdr:col>
      <xdr:colOff>28575</xdr:colOff>
      <xdr:row>96</xdr:row>
      <xdr:rowOff>17559</xdr:rowOff>
    </xdr:to>
    <xdr:cxnSp macro="">
      <xdr:nvCxnSpPr>
        <xdr:cNvPr id="463" name="直線コネクタ 462"/>
        <xdr:cNvCxnSpPr/>
      </xdr:nvCxnSpPr>
      <xdr:spPr>
        <a:xfrm flipV="1">
          <a:off x="8750300" y="16311116"/>
          <a:ext cx="889000" cy="16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21303</xdr:rowOff>
    </xdr:from>
    <xdr:to>
      <xdr:col>14</xdr:col>
      <xdr:colOff>79375</xdr:colOff>
      <xdr:row>96</xdr:row>
      <xdr:rowOff>122903</xdr:rowOff>
    </xdr:to>
    <xdr:sp macro="" textlink="">
      <xdr:nvSpPr>
        <xdr:cNvPr id="464" name="フローチャート : 判断 463"/>
        <xdr:cNvSpPr/>
      </xdr:nvSpPr>
      <xdr:spPr>
        <a:xfrm>
          <a:off x="9588500" y="1648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114030</xdr:rowOff>
    </xdr:from>
    <xdr:ext cx="534377" cy="259045"/>
    <xdr:sp macro="" textlink="">
      <xdr:nvSpPr>
        <xdr:cNvPr id="465" name="テキスト ボックス 464"/>
        <xdr:cNvSpPr txBox="1"/>
      </xdr:nvSpPr>
      <xdr:spPr>
        <a:xfrm>
          <a:off x="9372111" y="1657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37,957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17559</xdr:rowOff>
    </xdr:from>
    <xdr:to>
      <xdr:col>12</xdr:col>
      <xdr:colOff>511175</xdr:colOff>
      <xdr:row>96</xdr:row>
      <xdr:rowOff>80446</xdr:rowOff>
    </xdr:to>
    <xdr:cxnSp macro="">
      <xdr:nvCxnSpPr>
        <xdr:cNvPr id="466" name="直線コネクタ 465"/>
        <xdr:cNvCxnSpPr/>
      </xdr:nvCxnSpPr>
      <xdr:spPr>
        <a:xfrm flipV="1">
          <a:off x="7861300" y="16476759"/>
          <a:ext cx="889000" cy="6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15931</xdr:rowOff>
    </xdr:from>
    <xdr:to>
      <xdr:col>12</xdr:col>
      <xdr:colOff>561975</xdr:colOff>
      <xdr:row>96</xdr:row>
      <xdr:rowOff>117531</xdr:rowOff>
    </xdr:to>
    <xdr:sp macro="" textlink="">
      <xdr:nvSpPr>
        <xdr:cNvPr id="467" name="フローチャート : 判断 466"/>
        <xdr:cNvSpPr/>
      </xdr:nvSpPr>
      <xdr:spPr>
        <a:xfrm>
          <a:off x="869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108658</xdr:rowOff>
    </xdr:from>
    <xdr:ext cx="534377" cy="259045"/>
    <xdr:sp macro="" textlink="">
      <xdr:nvSpPr>
        <xdr:cNvPr id="468" name="テキスト ボックス 467"/>
        <xdr:cNvSpPr txBox="1"/>
      </xdr:nvSpPr>
      <xdr:spPr>
        <a:xfrm>
          <a:off x="8483111" y="165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27068</xdr:rowOff>
    </xdr:from>
    <xdr:to>
      <xdr:col>11</xdr:col>
      <xdr:colOff>307975</xdr:colOff>
      <xdr:row>96</xdr:row>
      <xdr:rowOff>80446</xdr:rowOff>
    </xdr:to>
    <xdr:cxnSp macro="">
      <xdr:nvCxnSpPr>
        <xdr:cNvPr id="469" name="直線コネクタ 468"/>
        <xdr:cNvCxnSpPr/>
      </xdr:nvCxnSpPr>
      <xdr:spPr>
        <a:xfrm>
          <a:off x="6972300" y="16486268"/>
          <a:ext cx="8890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154942</xdr:rowOff>
    </xdr:from>
    <xdr:to>
      <xdr:col>11</xdr:col>
      <xdr:colOff>358775</xdr:colOff>
      <xdr:row>96</xdr:row>
      <xdr:rowOff>85092</xdr:rowOff>
    </xdr:to>
    <xdr:sp macro="" textlink="">
      <xdr:nvSpPr>
        <xdr:cNvPr id="470" name="フローチャート : 判断 469"/>
        <xdr:cNvSpPr/>
      </xdr:nvSpPr>
      <xdr:spPr>
        <a:xfrm>
          <a:off x="7810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101619</xdr:rowOff>
    </xdr:from>
    <xdr:ext cx="534377" cy="259045"/>
    <xdr:sp macro="" textlink="">
      <xdr:nvSpPr>
        <xdr:cNvPr id="471" name="テキスト ボックス 470"/>
        <xdr:cNvSpPr txBox="1"/>
      </xdr:nvSpPr>
      <xdr:spPr>
        <a:xfrm>
          <a:off x="7594111" y="1621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203</xdr:rowOff>
    </xdr:from>
    <xdr:to>
      <xdr:col>10</xdr:col>
      <xdr:colOff>155575</xdr:colOff>
      <xdr:row>96</xdr:row>
      <xdr:rowOff>101803</xdr:rowOff>
    </xdr:to>
    <xdr:sp macro="" textlink="">
      <xdr:nvSpPr>
        <xdr:cNvPr id="472" name="フローチャート : 判断 471"/>
        <xdr:cNvSpPr/>
      </xdr:nvSpPr>
      <xdr:spPr>
        <a:xfrm>
          <a:off x="6921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92930</xdr:rowOff>
    </xdr:from>
    <xdr:ext cx="534377" cy="259045"/>
    <xdr:sp macro="" textlink="">
      <xdr:nvSpPr>
        <xdr:cNvPr id="473" name="テキスト ボックス 472"/>
        <xdr:cNvSpPr txBox="1"/>
      </xdr:nvSpPr>
      <xdr:spPr>
        <a:xfrm>
          <a:off x="6705111" y="165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127922</xdr:rowOff>
    </xdr:from>
    <xdr:to>
      <xdr:col>15</xdr:col>
      <xdr:colOff>231775</xdr:colOff>
      <xdr:row>95</xdr:row>
      <xdr:rowOff>58072</xdr:rowOff>
    </xdr:to>
    <xdr:sp macro="" textlink="">
      <xdr:nvSpPr>
        <xdr:cNvPr id="479" name="円/楕円 478"/>
        <xdr:cNvSpPr/>
      </xdr:nvSpPr>
      <xdr:spPr>
        <a:xfrm>
          <a:off x="10426700" y="1624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150799</xdr:rowOff>
    </xdr:from>
    <xdr:ext cx="534377" cy="259045"/>
    <xdr:sp macro="" textlink="">
      <xdr:nvSpPr>
        <xdr:cNvPr id="480" name="土木費該当値テキスト"/>
        <xdr:cNvSpPr txBox="1"/>
      </xdr:nvSpPr>
      <xdr:spPr>
        <a:xfrm>
          <a:off x="10528300" y="1609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48,293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144016</xdr:rowOff>
    </xdr:from>
    <xdr:to>
      <xdr:col>14</xdr:col>
      <xdr:colOff>79375</xdr:colOff>
      <xdr:row>95</xdr:row>
      <xdr:rowOff>74166</xdr:rowOff>
    </xdr:to>
    <xdr:sp macro="" textlink="">
      <xdr:nvSpPr>
        <xdr:cNvPr id="481" name="円/楕円 480"/>
        <xdr:cNvSpPr/>
      </xdr:nvSpPr>
      <xdr:spPr>
        <a:xfrm>
          <a:off x="9588500" y="1626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90693</xdr:rowOff>
    </xdr:from>
    <xdr:ext cx="534377" cy="259045"/>
    <xdr:sp macro="" textlink="">
      <xdr:nvSpPr>
        <xdr:cNvPr id="482" name="テキスト ボックス 481"/>
        <xdr:cNvSpPr txBox="1"/>
      </xdr:nvSpPr>
      <xdr:spPr>
        <a:xfrm>
          <a:off x="9372111" y="1603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47,589</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138209</xdr:rowOff>
    </xdr:from>
    <xdr:to>
      <xdr:col>12</xdr:col>
      <xdr:colOff>561975</xdr:colOff>
      <xdr:row>96</xdr:row>
      <xdr:rowOff>68359</xdr:rowOff>
    </xdr:to>
    <xdr:sp macro="" textlink="">
      <xdr:nvSpPr>
        <xdr:cNvPr id="483" name="円/楕円 482"/>
        <xdr:cNvSpPr/>
      </xdr:nvSpPr>
      <xdr:spPr>
        <a:xfrm>
          <a:off x="8699500" y="164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84886</xdr:rowOff>
    </xdr:from>
    <xdr:ext cx="534377" cy="259045"/>
    <xdr:sp macro="" textlink="">
      <xdr:nvSpPr>
        <xdr:cNvPr id="484" name="テキスト ボックス 483"/>
        <xdr:cNvSpPr txBox="1"/>
      </xdr:nvSpPr>
      <xdr:spPr>
        <a:xfrm>
          <a:off x="8483111" y="162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40,343</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29646</xdr:rowOff>
    </xdr:from>
    <xdr:to>
      <xdr:col>11</xdr:col>
      <xdr:colOff>358775</xdr:colOff>
      <xdr:row>96</xdr:row>
      <xdr:rowOff>131246</xdr:rowOff>
    </xdr:to>
    <xdr:sp macro="" textlink="">
      <xdr:nvSpPr>
        <xdr:cNvPr id="485" name="円/楕円 484"/>
        <xdr:cNvSpPr/>
      </xdr:nvSpPr>
      <xdr:spPr>
        <a:xfrm>
          <a:off x="7810500" y="1648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122373</xdr:rowOff>
    </xdr:from>
    <xdr:ext cx="534377" cy="259045"/>
    <xdr:sp macro="" textlink="">
      <xdr:nvSpPr>
        <xdr:cNvPr id="486" name="テキスト ボックス 485"/>
        <xdr:cNvSpPr txBox="1"/>
      </xdr:nvSpPr>
      <xdr:spPr>
        <a:xfrm>
          <a:off x="7594111" y="165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37,592</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147718</xdr:rowOff>
    </xdr:from>
    <xdr:to>
      <xdr:col>10</xdr:col>
      <xdr:colOff>155575</xdr:colOff>
      <xdr:row>96</xdr:row>
      <xdr:rowOff>77868</xdr:rowOff>
    </xdr:to>
    <xdr:sp macro="" textlink="">
      <xdr:nvSpPr>
        <xdr:cNvPr id="487" name="円/楕円 486"/>
        <xdr:cNvSpPr/>
      </xdr:nvSpPr>
      <xdr:spPr>
        <a:xfrm>
          <a:off x="6921500" y="1643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94395</xdr:rowOff>
    </xdr:from>
    <xdr:ext cx="534377" cy="259045"/>
    <xdr:sp macro="" textlink="">
      <xdr:nvSpPr>
        <xdr:cNvPr id="488" name="テキスト ボックス 487"/>
        <xdr:cNvSpPr txBox="1"/>
      </xdr:nvSpPr>
      <xdr:spPr>
        <a:xfrm>
          <a:off x="6705111" y="1621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28956</xdr:rowOff>
    </xdr:from>
    <xdr:to>
      <xdr:col>23</xdr:col>
      <xdr:colOff>516889</xdr:colOff>
      <xdr:row>39</xdr:row>
      <xdr:rowOff>34036</xdr:rowOff>
    </xdr:to>
    <xdr:cxnSp macro="">
      <xdr:nvCxnSpPr>
        <xdr:cNvPr id="513" name="直線コネクタ 512"/>
        <xdr:cNvCxnSpPr/>
      </xdr:nvCxnSpPr>
      <xdr:spPr>
        <a:xfrm flipV="1">
          <a:off x="16317595" y="5343906"/>
          <a:ext cx="1269"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37863</xdr:rowOff>
    </xdr:from>
    <xdr:ext cx="469744" cy="259045"/>
    <xdr:sp macro="" textlink="">
      <xdr:nvSpPr>
        <xdr:cNvPr id="514" name="消防費最小値テキスト"/>
        <xdr:cNvSpPr txBox="1"/>
      </xdr:nvSpPr>
      <xdr:spPr>
        <a:xfrm>
          <a:off x="16370300" y="672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9,082</a:t>
          </a:r>
          <a:endParaRPr kumimoji="1" lang="ja-JP" altLang="en-US" sz="1000" b="1">
            <a:latin typeface="ＭＳ Ｐゴシック"/>
          </a:endParaRPr>
        </a:p>
      </xdr:txBody>
    </xdr:sp>
    <xdr:clientData/>
  </xdr:oneCellAnchor>
  <xdr:twoCellAnchor>
    <xdr:from>
      <xdr:col>23</xdr:col>
      <xdr:colOff>428625</xdr:colOff>
      <xdr:row>39</xdr:row>
      <xdr:rowOff>34036</xdr:rowOff>
    </xdr:from>
    <xdr:to>
      <xdr:col>23</xdr:col>
      <xdr:colOff>606425</xdr:colOff>
      <xdr:row>39</xdr:row>
      <xdr:rowOff>34036</xdr:rowOff>
    </xdr:to>
    <xdr:cxnSp macro="">
      <xdr:nvCxnSpPr>
        <xdr:cNvPr id="515" name="直線コネクタ 514"/>
        <xdr:cNvCxnSpPr/>
      </xdr:nvCxnSpPr>
      <xdr:spPr>
        <a:xfrm>
          <a:off x="16230600" y="67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147083</xdr:rowOff>
    </xdr:from>
    <xdr:ext cx="534377" cy="259045"/>
    <xdr:sp macro="" textlink="">
      <xdr:nvSpPr>
        <xdr:cNvPr id="516" name="消防費最大値テキスト"/>
        <xdr:cNvSpPr txBox="1"/>
      </xdr:nvSpPr>
      <xdr:spPr>
        <a:xfrm>
          <a:off x="16370300" y="51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19,922</a:t>
          </a:r>
          <a:endParaRPr kumimoji="1" lang="ja-JP" altLang="en-US" sz="1000" b="1">
            <a:latin typeface="ＭＳ Ｐゴシック"/>
          </a:endParaRPr>
        </a:p>
      </xdr:txBody>
    </xdr:sp>
    <xdr:clientData/>
  </xdr:oneCellAnchor>
  <xdr:twoCellAnchor>
    <xdr:from>
      <xdr:col>23</xdr:col>
      <xdr:colOff>428625</xdr:colOff>
      <xdr:row>31</xdr:row>
      <xdr:rowOff>28956</xdr:rowOff>
    </xdr:from>
    <xdr:to>
      <xdr:col>23</xdr:col>
      <xdr:colOff>606425</xdr:colOff>
      <xdr:row>31</xdr:row>
      <xdr:rowOff>28956</xdr:rowOff>
    </xdr:to>
    <xdr:cxnSp macro="">
      <xdr:nvCxnSpPr>
        <xdr:cNvPr id="517" name="直線コネクタ 516"/>
        <xdr:cNvCxnSpPr/>
      </xdr:nvCxnSpPr>
      <xdr:spPr>
        <a:xfrm>
          <a:off x="16230600" y="534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97536</xdr:rowOff>
    </xdr:from>
    <xdr:to>
      <xdr:col>23</xdr:col>
      <xdr:colOff>517525</xdr:colOff>
      <xdr:row>36</xdr:row>
      <xdr:rowOff>15748</xdr:rowOff>
    </xdr:to>
    <xdr:cxnSp macro="">
      <xdr:nvCxnSpPr>
        <xdr:cNvPr id="518" name="直線コネクタ 517"/>
        <xdr:cNvCxnSpPr/>
      </xdr:nvCxnSpPr>
      <xdr:spPr>
        <a:xfrm>
          <a:off x="15481300" y="6098286"/>
          <a:ext cx="838200"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39006</xdr:rowOff>
    </xdr:from>
    <xdr:ext cx="534377" cy="259045"/>
    <xdr:sp macro="" textlink="">
      <xdr:nvSpPr>
        <xdr:cNvPr id="519" name="消防費平均値テキスト"/>
        <xdr:cNvSpPr txBox="1"/>
      </xdr:nvSpPr>
      <xdr:spPr>
        <a:xfrm>
          <a:off x="16370300" y="6211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12,523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60579</xdr:rowOff>
    </xdr:from>
    <xdr:to>
      <xdr:col>23</xdr:col>
      <xdr:colOff>568325</xdr:colOff>
      <xdr:row>36</xdr:row>
      <xdr:rowOff>162179</xdr:rowOff>
    </xdr:to>
    <xdr:sp macro="" textlink="">
      <xdr:nvSpPr>
        <xdr:cNvPr id="520" name="フローチャート : 判断 519"/>
        <xdr:cNvSpPr/>
      </xdr:nvSpPr>
      <xdr:spPr>
        <a:xfrm>
          <a:off x="162687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97536</xdr:rowOff>
    </xdr:from>
    <xdr:to>
      <xdr:col>22</xdr:col>
      <xdr:colOff>365125</xdr:colOff>
      <xdr:row>35</xdr:row>
      <xdr:rowOff>156083</xdr:rowOff>
    </xdr:to>
    <xdr:cxnSp macro="">
      <xdr:nvCxnSpPr>
        <xdr:cNvPr id="521" name="直線コネクタ 520"/>
        <xdr:cNvCxnSpPr/>
      </xdr:nvCxnSpPr>
      <xdr:spPr>
        <a:xfrm flipV="1">
          <a:off x="14592300" y="6098286"/>
          <a:ext cx="889000" cy="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75438</xdr:rowOff>
    </xdr:from>
    <xdr:to>
      <xdr:col>22</xdr:col>
      <xdr:colOff>415925</xdr:colOff>
      <xdr:row>36</xdr:row>
      <xdr:rowOff>5588</xdr:rowOff>
    </xdr:to>
    <xdr:sp macro="" textlink="">
      <xdr:nvSpPr>
        <xdr:cNvPr id="522" name="フローチャート : 判断 521"/>
        <xdr:cNvSpPr/>
      </xdr:nvSpPr>
      <xdr:spPr>
        <a:xfrm>
          <a:off x="15430500" y="60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168165</xdr:rowOff>
    </xdr:from>
    <xdr:ext cx="534377" cy="259045"/>
    <xdr:sp macro="" textlink="">
      <xdr:nvSpPr>
        <xdr:cNvPr id="523" name="テキスト ボックス 522"/>
        <xdr:cNvSpPr txBox="1"/>
      </xdr:nvSpPr>
      <xdr:spPr>
        <a:xfrm>
          <a:off x="15214111" y="61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13,756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156083</xdr:rowOff>
    </xdr:from>
    <xdr:to>
      <xdr:col>21</xdr:col>
      <xdr:colOff>161925</xdr:colOff>
      <xdr:row>37</xdr:row>
      <xdr:rowOff>89408</xdr:rowOff>
    </xdr:to>
    <xdr:cxnSp macro="">
      <xdr:nvCxnSpPr>
        <xdr:cNvPr id="524" name="直線コネクタ 523"/>
        <xdr:cNvCxnSpPr/>
      </xdr:nvCxnSpPr>
      <xdr:spPr>
        <a:xfrm flipV="1">
          <a:off x="13703300" y="6156833"/>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114554</xdr:rowOff>
    </xdr:from>
    <xdr:to>
      <xdr:col>21</xdr:col>
      <xdr:colOff>212725</xdr:colOff>
      <xdr:row>36</xdr:row>
      <xdr:rowOff>44704</xdr:rowOff>
    </xdr:to>
    <xdr:sp macro="" textlink="">
      <xdr:nvSpPr>
        <xdr:cNvPr id="525" name="フローチャート : 判断 524"/>
        <xdr:cNvSpPr/>
      </xdr:nvSpPr>
      <xdr:spPr>
        <a:xfrm>
          <a:off x="14541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35831</xdr:rowOff>
    </xdr:from>
    <xdr:ext cx="534377" cy="259045"/>
    <xdr:sp macro="" textlink="">
      <xdr:nvSpPr>
        <xdr:cNvPr id="526" name="テキスト ボックス 525"/>
        <xdr:cNvSpPr txBox="1"/>
      </xdr:nvSpPr>
      <xdr:spPr>
        <a:xfrm>
          <a:off x="14325111" y="62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149606</xdr:rowOff>
    </xdr:from>
    <xdr:to>
      <xdr:col>19</xdr:col>
      <xdr:colOff>644525</xdr:colOff>
      <xdr:row>37</xdr:row>
      <xdr:rowOff>89408</xdr:rowOff>
    </xdr:to>
    <xdr:cxnSp macro="">
      <xdr:nvCxnSpPr>
        <xdr:cNvPr id="527" name="直線コネクタ 526"/>
        <xdr:cNvCxnSpPr/>
      </xdr:nvCxnSpPr>
      <xdr:spPr>
        <a:xfrm>
          <a:off x="12814300" y="6321806"/>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150876</xdr:rowOff>
    </xdr:from>
    <xdr:to>
      <xdr:col>20</xdr:col>
      <xdr:colOff>9525</xdr:colOff>
      <xdr:row>36</xdr:row>
      <xdr:rowOff>81026</xdr:rowOff>
    </xdr:to>
    <xdr:sp macro="" textlink="">
      <xdr:nvSpPr>
        <xdr:cNvPr id="528" name="フローチャート : 判断 527"/>
        <xdr:cNvSpPr/>
      </xdr:nvSpPr>
      <xdr:spPr>
        <a:xfrm>
          <a:off x="13652500" y="615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97553</xdr:rowOff>
    </xdr:from>
    <xdr:ext cx="534377" cy="259045"/>
    <xdr:sp macro="" textlink="">
      <xdr:nvSpPr>
        <xdr:cNvPr id="529" name="テキスト ボックス 528"/>
        <xdr:cNvSpPr txBox="1"/>
      </xdr:nvSpPr>
      <xdr:spPr>
        <a:xfrm>
          <a:off x="13436111" y="59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9652</xdr:rowOff>
    </xdr:from>
    <xdr:to>
      <xdr:col>18</xdr:col>
      <xdr:colOff>492125</xdr:colOff>
      <xdr:row>36</xdr:row>
      <xdr:rowOff>111252</xdr:rowOff>
    </xdr:to>
    <xdr:sp macro="" textlink="">
      <xdr:nvSpPr>
        <xdr:cNvPr id="530" name="フローチャート : 判断 529"/>
        <xdr:cNvSpPr/>
      </xdr:nvSpPr>
      <xdr:spPr>
        <a:xfrm>
          <a:off x="12763500" y="618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127779</xdr:rowOff>
    </xdr:from>
    <xdr:ext cx="534377" cy="259045"/>
    <xdr:sp macro="" textlink="">
      <xdr:nvSpPr>
        <xdr:cNvPr id="531" name="テキスト ボックス 530"/>
        <xdr:cNvSpPr txBox="1"/>
      </xdr:nvSpPr>
      <xdr:spPr>
        <a:xfrm>
          <a:off x="12547111" y="595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136398</xdr:rowOff>
    </xdr:from>
    <xdr:to>
      <xdr:col>23</xdr:col>
      <xdr:colOff>568325</xdr:colOff>
      <xdr:row>36</xdr:row>
      <xdr:rowOff>66548</xdr:rowOff>
    </xdr:to>
    <xdr:sp macro="" textlink="">
      <xdr:nvSpPr>
        <xdr:cNvPr id="537" name="円/楕円 536"/>
        <xdr:cNvSpPr/>
      </xdr:nvSpPr>
      <xdr:spPr>
        <a:xfrm>
          <a:off x="16268700" y="61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159275</xdr:rowOff>
    </xdr:from>
    <xdr:ext cx="534377" cy="259045"/>
    <xdr:sp macro="" textlink="">
      <xdr:nvSpPr>
        <xdr:cNvPr id="538" name="消防費該当値テキスト"/>
        <xdr:cNvSpPr txBox="1"/>
      </xdr:nvSpPr>
      <xdr:spPr>
        <a:xfrm>
          <a:off x="16370300" y="598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13,276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46736</xdr:rowOff>
    </xdr:from>
    <xdr:to>
      <xdr:col>22</xdr:col>
      <xdr:colOff>415925</xdr:colOff>
      <xdr:row>35</xdr:row>
      <xdr:rowOff>148336</xdr:rowOff>
    </xdr:to>
    <xdr:sp macro="" textlink="">
      <xdr:nvSpPr>
        <xdr:cNvPr id="539" name="円/楕円 538"/>
        <xdr:cNvSpPr/>
      </xdr:nvSpPr>
      <xdr:spPr>
        <a:xfrm>
          <a:off x="15430500" y="60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164863</xdr:rowOff>
    </xdr:from>
    <xdr:ext cx="534377" cy="259045"/>
    <xdr:sp macro="" textlink="">
      <xdr:nvSpPr>
        <xdr:cNvPr id="540" name="テキスト ボックス 539"/>
        <xdr:cNvSpPr txBox="1"/>
      </xdr:nvSpPr>
      <xdr:spPr>
        <a:xfrm>
          <a:off x="15214111" y="582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13,982</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105283</xdr:rowOff>
    </xdr:from>
    <xdr:to>
      <xdr:col>21</xdr:col>
      <xdr:colOff>212725</xdr:colOff>
      <xdr:row>36</xdr:row>
      <xdr:rowOff>35433</xdr:rowOff>
    </xdr:to>
    <xdr:sp macro="" textlink="">
      <xdr:nvSpPr>
        <xdr:cNvPr id="541" name="円/楕円 540"/>
        <xdr:cNvSpPr/>
      </xdr:nvSpPr>
      <xdr:spPr>
        <a:xfrm>
          <a:off x="14541500" y="610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51960</xdr:rowOff>
    </xdr:from>
    <xdr:ext cx="534377" cy="259045"/>
    <xdr:sp macro="" textlink="">
      <xdr:nvSpPr>
        <xdr:cNvPr id="542" name="テキスト ボックス 541"/>
        <xdr:cNvSpPr txBox="1"/>
      </xdr:nvSpPr>
      <xdr:spPr>
        <a:xfrm>
          <a:off x="14325111" y="58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38608</xdr:rowOff>
    </xdr:from>
    <xdr:to>
      <xdr:col>20</xdr:col>
      <xdr:colOff>9525</xdr:colOff>
      <xdr:row>37</xdr:row>
      <xdr:rowOff>140208</xdr:rowOff>
    </xdr:to>
    <xdr:sp macro="" textlink="">
      <xdr:nvSpPr>
        <xdr:cNvPr id="543" name="円/楕円 542"/>
        <xdr:cNvSpPr/>
      </xdr:nvSpPr>
      <xdr:spPr>
        <a:xfrm>
          <a:off x="13652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131335</xdr:rowOff>
    </xdr:from>
    <xdr:ext cx="534377" cy="259045"/>
    <xdr:sp macro="" textlink="">
      <xdr:nvSpPr>
        <xdr:cNvPr id="544" name="テキスト ボックス 543"/>
        <xdr:cNvSpPr txBox="1"/>
      </xdr:nvSpPr>
      <xdr:spPr>
        <a:xfrm>
          <a:off x="13436111" y="647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98806</xdr:rowOff>
    </xdr:from>
    <xdr:to>
      <xdr:col>18</xdr:col>
      <xdr:colOff>492125</xdr:colOff>
      <xdr:row>37</xdr:row>
      <xdr:rowOff>28956</xdr:rowOff>
    </xdr:to>
    <xdr:sp macro="" textlink="">
      <xdr:nvSpPr>
        <xdr:cNvPr id="545" name="円/楕円 544"/>
        <xdr:cNvSpPr/>
      </xdr:nvSpPr>
      <xdr:spPr>
        <a:xfrm>
          <a:off x="12763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20083</xdr:rowOff>
    </xdr:from>
    <xdr:ext cx="534377" cy="259045"/>
    <xdr:sp macro="" textlink="">
      <xdr:nvSpPr>
        <xdr:cNvPr id="546" name="テキスト ボックス 545"/>
        <xdr:cNvSpPr txBox="1"/>
      </xdr:nvSpPr>
      <xdr:spPr>
        <a:xfrm>
          <a:off x="12547111" y="63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156216</xdr:rowOff>
    </xdr:from>
    <xdr:to>
      <xdr:col>23</xdr:col>
      <xdr:colOff>516889</xdr:colOff>
      <xdr:row>58</xdr:row>
      <xdr:rowOff>157855</xdr:rowOff>
    </xdr:to>
    <xdr:cxnSp macro="">
      <xdr:nvCxnSpPr>
        <xdr:cNvPr id="571" name="直線コネクタ 570"/>
        <xdr:cNvCxnSpPr/>
      </xdr:nvCxnSpPr>
      <xdr:spPr>
        <a:xfrm flipV="1">
          <a:off x="16317595" y="8900166"/>
          <a:ext cx="1269" cy="120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161682</xdr:rowOff>
    </xdr:from>
    <xdr:ext cx="534377" cy="259045"/>
    <xdr:sp macro="" textlink="">
      <xdr:nvSpPr>
        <xdr:cNvPr id="572" name="教育費最小値テキスト"/>
        <xdr:cNvSpPr txBox="1"/>
      </xdr:nvSpPr>
      <xdr:spPr>
        <a:xfrm>
          <a:off x="16370300" y="101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23,047</a:t>
          </a:r>
          <a:endParaRPr kumimoji="1" lang="ja-JP" altLang="en-US" sz="1000" b="1">
            <a:latin typeface="ＭＳ Ｐゴシック"/>
          </a:endParaRPr>
        </a:p>
      </xdr:txBody>
    </xdr:sp>
    <xdr:clientData/>
  </xdr:oneCellAnchor>
  <xdr:twoCellAnchor>
    <xdr:from>
      <xdr:col>23</xdr:col>
      <xdr:colOff>428625</xdr:colOff>
      <xdr:row>58</xdr:row>
      <xdr:rowOff>157855</xdr:rowOff>
    </xdr:from>
    <xdr:to>
      <xdr:col>23</xdr:col>
      <xdr:colOff>606425</xdr:colOff>
      <xdr:row>58</xdr:row>
      <xdr:rowOff>157855</xdr:rowOff>
    </xdr:to>
    <xdr:cxnSp macro="">
      <xdr:nvCxnSpPr>
        <xdr:cNvPr id="573" name="直線コネクタ 572"/>
        <xdr:cNvCxnSpPr/>
      </xdr:nvCxnSpPr>
      <xdr:spPr>
        <a:xfrm>
          <a:off x="16230600" y="1010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102893</xdr:rowOff>
    </xdr:from>
    <xdr:ext cx="534377" cy="259045"/>
    <xdr:sp macro="" textlink="">
      <xdr:nvSpPr>
        <xdr:cNvPr id="574" name="教育費最大値テキスト"/>
        <xdr:cNvSpPr txBox="1"/>
      </xdr:nvSpPr>
      <xdr:spPr>
        <a:xfrm>
          <a:off x="16370300" y="867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86,133</a:t>
          </a:r>
          <a:endParaRPr kumimoji="1" lang="ja-JP" altLang="en-US" sz="1000" b="1">
            <a:latin typeface="ＭＳ Ｐゴシック"/>
          </a:endParaRPr>
        </a:p>
      </xdr:txBody>
    </xdr:sp>
    <xdr:clientData/>
  </xdr:oneCellAnchor>
  <xdr:twoCellAnchor>
    <xdr:from>
      <xdr:col>23</xdr:col>
      <xdr:colOff>428625</xdr:colOff>
      <xdr:row>51</xdr:row>
      <xdr:rowOff>156216</xdr:rowOff>
    </xdr:from>
    <xdr:to>
      <xdr:col>23</xdr:col>
      <xdr:colOff>606425</xdr:colOff>
      <xdr:row>51</xdr:row>
      <xdr:rowOff>156216</xdr:rowOff>
    </xdr:to>
    <xdr:cxnSp macro="">
      <xdr:nvCxnSpPr>
        <xdr:cNvPr id="575" name="直線コネクタ 574"/>
        <xdr:cNvCxnSpPr/>
      </xdr:nvCxnSpPr>
      <xdr:spPr>
        <a:xfrm>
          <a:off x="16230600" y="89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161989</xdr:rowOff>
    </xdr:from>
    <xdr:to>
      <xdr:col>23</xdr:col>
      <xdr:colOff>517525</xdr:colOff>
      <xdr:row>57</xdr:row>
      <xdr:rowOff>13322</xdr:rowOff>
    </xdr:to>
    <xdr:cxnSp macro="">
      <xdr:nvCxnSpPr>
        <xdr:cNvPr id="576" name="直線コネクタ 575"/>
        <xdr:cNvCxnSpPr/>
      </xdr:nvCxnSpPr>
      <xdr:spPr>
        <a:xfrm>
          <a:off x="15481300" y="9763189"/>
          <a:ext cx="8382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138707</xdr:rowOff>
    </xdr:from>
    <xdr:ext cx="534377" cy="259045"/>
    <xdr:sp macro="" textlink="">
      <xdr:nvSpPr>
        <xdr:cNvPr id="577" name="教育費平均値テキスト"/>
        <xdr:cNvSpPr txBox="1"/>
      </xdr:nvSpPr>
      <xdr:spPr>
        <a:xfrm>
          <a:off x="16370300" y="9739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160280</xdr:rowOff>
    </xdr:from>
    <xdr:to>
      <xdr:col>23</xdr:col>
      <xdr:colOff>568325</xdr:colOff>
      <xdr:row>57</xdr:row>
      <xdr:rowOff>90430</xdr:rowOff>
    </xdr:to>
    <xdr:sp macro="" textlink="">
      <xdr:nvSpPr>
        <xdr:cNvPr id="578" name="フローチャート : 判断 577"/>
        <xdr:cNvSpPr/>
      </xdr:nvSpPr>
      <xdr:spPr>
        <a:xfrm>
          <a:off x="162687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161989</xdr:rowOff>
    </xdr:from>
    <xdr:to>
      <xdr:col>22</xdr:col>
      <xdr:colOff>365125</xdr:colOff>
      <xdr:row>58</xdr:row>
      <xdr:rowOff>750</xdr:rowOff>
    </xdr:to>
    <xdr:cxnSp macro="">
      <xdr:nvCxnSpPr>
        <xdr:cNvPr id="579" name="直線コネクタ 578"/>
        <xdr:cNvCxnSpPr/>
      </xdr:nvCxnSpPr>
      <xdr:spPr>
        <a:xfrm flipV="1">
          <a:off x="14592300" y="9763189"/>
          <a:ext cx="889000" cy="18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78518</xdr:rowOff>
    </xdr:from>
    <xdr:to>
      <xdr:col>22</xdr:col>
      <xdr:colOff>415925</xdr:colOff>
      <xdr:row>57</xdr:row>
      <xdr:rowOff>8668</xdr:rowOff>
    </xdr:to>
    <xdr:sp macro="" textlink="">
      <xdr:nvSpPr>
        <xdr:cNvPr id="580" name="フローチャート : 判断 579"/>
        <xdr:cNvSpPr/>
      </xdr:nvSpPr>
      <xdr:spPr>
        <a:xfrm>
          <a:off x="15430500" y="96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25195</xdr:rowOff>
    </xdr:from>
    <xdr:ext cx="534377" cy="259045"/>
    <xdr:sp macro="" textlink="">
      <xdr:nvSpPr>
        <xdr:cNvPr id="581" name="テキスト ボックス 580"/>
        <xdr:cNvSpPr txBox="1"/>
      </xdr:nvSpPr>
      <xdr:spPr>
        <a:xfrm>
          <a:off x="15214111" y="945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42,545</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142634</xdr:rowOff>
    </xdr:from>
    <xdr:to>
      <xdr:col>21</xdr:col>
      <xdr:colOff>161925</xdr:colOff>
      <xdr:row>58</xdr:row>
      <xdr:rowOff>750</xdr:rowOff>
    </xdr:to>
    <xdr:cxnSp macro="">
      <xdr:nvCxnSpPr>
        <xdr:cNvPr id="582" name="直線コネクタ 581"/>
        <xdr:cNvCxnSpPr/>
      </xdr:nvCxnSpPr>
      <xdr:spPr>
        <a:xfrm>
          <a:off x="13703300" y="9915284"/>
          <a:ext cx="889000" cy="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125095</xdr:rowOff>
    </xdr:from>
    <xdr:to>
      <xdr:col>21</xdr:col>
      <xdr:colOff>212725</xdr:colOff>
      <xdr:row>57</xdr:row>
      <xdr:rowOff>55245</xdr:rowOff>
    </xdr:to>
    <xdr:sp macro="" textlink="">
      <xdr:nvSpPr>
        <xdr:cNvPr id="583" name="フローチャート : 判断 582"/>
        <xdr:cNvSpPr/>
      </xdr:nvSpPr>
      <xdr:spPr>
        <a:xfrm>
          <a:off x="1454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71772</xdr:rowOff>
    </xdr:from>
    <xdr:ext cx="534377" cy="259045"/>
    <xdr:sp macro="" textlink="">
      <xdr:nvSpPr>
        <xdr:cNvPr id="584" name="テキスト ボックス 583"/>
        <xdr:cNvSpPr txBox="1"/>
      </xdr:nvSpPr>
      <xdr:spPr>
        <a:xfrm>
          <a:off x="14325111" y="950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109125</xdr:rowOff>
    </xdr:from>
    <xdr:to>
      <xdr:col>19</xdr:col>
      <xdr:colOff>644525</xdr:colOff>
      <xdr:row>57</xdr:row>
      <xdr:rowOff>142634</xdr:rowOff>
    </xdr:to>
    <xdr:cxnSp macro="">
      <xdr:nvCxnSpPr>
        <xdr:cNvPr id="585" name="直線コネクタ 584"/>
        <xdr:cNvCxnSpPr/>
      </xdr:nvCxnSpPr>
      <xdr:spPr>
        <a:xfrm>
          <a:off x="12814300" y="9881775"/>
          <a:ext cx="889000" cy="3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1918</xdr:rowOff>
    </xdr:from>
    <xdr:to>
      <xdr:col>20</xdr:col>
      <xdr:colOff>9525</xdr:colOff>
      <xdr:row>57</xdr:row>
      <xdr:rowOff>103518</xdr:rowOff>
    </xdr:to>
    <xdr:sp macro="" textlink="">
      <xdr:nvSpPr>
        <xdr:cNvPr id="586" name="フローチャート : 判断 585"/>
        <xdr:cNvSpPr/>
      </xdr:nvSpPr>
      <xdr:spPr>
        <a:xfrm>
          <a:off x="13652500" y="977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120045</xdr:rowOff>
    </xdr:from>
    <xdr:ext cx="534377" cy="259045"/>
    <xdr:sp macro="" textlink="">
      <xdr:nvSpPr>
        <xdr:cNvPr id="587" name="テキスト ボックス 586"/>
        <xdr:cNvSpPr txBox="1"/>
      </xdr:nvSpPr>
      <xdr:spPr>
        <a:xfrm>
          <a:off x="13436111" y="954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13481</xdr:rowOff>
    </xdr:from>
    <xdr:to>
      <xdr:col>18</xdr:col>
      <xdr:colOff>492125</xdr:colOff>
      <xdr:row>57</xdr:row>
      <xdr:rowOff>115081</xdr:rowOff>
    </xdr:to>
    <xdr:sp macro="" textlink="">
      <xdr:nvSpPr>
        <xdr:cNvPr id="588" name="フローチャート : 判断 587"/>
        <xdr:cNvSpPr/>
      </xdr:nvSpPr>
      <xdr:spPr>
        <a:xfrm>
          <a:off x="12763500" y="97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131608</xdr:rowOff>
    </xdr:from>
    <xdr:ext cx="534377" cy="259045"/>
    <xdr:sp macro="" textlink="">
      <xdr:nvSpPr>
        <xdr:cNvPr id="589" name="テキスト ボックス 588"/>
        <xdr:cNvSpPr txBox="1"/>
      </xdr:nvSpPr>
      <xdr:spPr>
        <a:xfrm>
          <a:off x="12547111" y="95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133972</xdr:rowOff>
    </xdr:from>
    <xdr:to>
      <xdr:col>23</xdr:col>
      <xdr:colOff>568325</xdr:colOff>
      <xdr:row>57</xdr:row>
      <xdr:rowOff>64122</xdr:rowOff>
    </xdr:to>
    <xdr:sp macro="" textlink="">
      <xdr:nvSpPr>
        <xdr:cNvPr id="595" name="円/楕円 594"/>
        <xdr:cNvSpPr/>
      </xdr:nvSpPr>
      <xdr:spPr>
        <a:xfrm>
          <a:off x="16268700" y="97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156849</xdr:rowOff>
    </xdr:from>
    <xdr:ext cx="534377" cy="259045"/>
    <xdr:sp macro="" textlink="">
      <xdr:nvSpPr>
        <xdr:cNvPr id="596" name="教育費該当値テキスト"/>
        <xdr:cNvSpPr txBox="1"/>
      </xdr:nvSpPr>
      <xdr:spPr>
        <a:xfrm>
          <a:off x="16370300" y="958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39,634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111189</xdr:rowOff>
    </xdr:from>
    <xdr:to>
      <xdr:col>22</xdr:col>
      <xdr:colOff>415925</xdr:colOff>
      <xdr:row>57</xdr:row>
      <xdr:rowOff>41339</xdr:rowOff>
    </xdr:to>
    <xdr:sp macro="" textlink="">
      <xdr:nvSpPr>
        <xdr:cNvPr id="597" name="円/楕円 596"/>
        <xdr:cNvSpPr/>
      </xdr:nvSpPr>
      <xdr:spPr>
        <a:xfrm>
          <a:off x="15430500" y="97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32466</xdr:rowOff>
    </xdr:from>
    <xdr:ext cx="534377" cy="259045"/>
    <xdr:sp macro="" textlink="">
      <xdr:nvSpPr>
        <xdr:cNvPr id="598" name="テキスト ボックス 597"/>
        <xdr:cNvSpPr txBox="1"/>
      </xdr:nvSpPr>
      <xdr:spPr>
        <a:xfrm>
          <a:off x="15214111" y="980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40,830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121400</xdr:rowOff>
    </xdr:from>
    <xdr:to>
      <xdr:col>21</xdr:col>
      <xdr:colOff>212725</xdr:colOff>
      <xdr:row>58</xdr:row>
      <xdr:rowOff>51550</xdr:rowOff>
    </xdr:to>
    <xdr:sp macro="" textlink="">
      <xdr:nvSpPr>
        <xdr:cNvPr id="599" name="円/楕円 598"/>
        <xdr:cNvSpPr/>
      </xdr:nvSpPr>
      <xdr:spPr>
        <a:xfrm>
          <a:off x="14541500" y="989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42677</xdr:rowOff>
    </xdr:from>
    <xdr:ext cx="534377" cy="259045"/>
    <xdr:sp macro="" textlink="">
      <xdr:nvSpPr>
        <xdr:cNvPr id="600" name="テキスト ボックス 599"/>
        <xdr:cNvSpPr txBox="1"/>
      </xdr:nvSpPr>
      <xdr:spPr>
        <a:xfrm>
          <a:off x="14325111" y="998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31,294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91834</xdr:rowOff>
    </xdr:from>
    <xdr:to>
      <xdr:col>20</xdr:col>
      <xdr:colOff>9525</xdr:colOff>
      <xdr:row>58</xdr:row>
      <xdr:rowOff>21984</xdr:rowOff>
    </xdr:to>
    <xdr:sp macro="" textlink="">
      <xdr:nvSpPr>
        <xdr:cNvPr id="601" name="円/楕円 600"/>
        <xdr:cNvSpPr/>
      </xdr:nvSpPr>
      <xdr:spPr>
        <a:xfrm>
          <a:off x="13652500" y="986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13111</xdr:rowOff>
    </xdr:from>
    <xdr:ext cx="534377" cy="259045"/>
    <xdr:sp macro="" textlink="">
      <xdr:nvSpPr>
        <xdr:cNvPr id="602" name="テキスト ボックス 601"/>
        <xdr:cNvSpPr txBox="1"/>
      </xdr:nvSpPr>
      <xdr:spPr>
        <a:xfrm>
          <a:off x="13436111" y="995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32,846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58325</xdr:rowOff>
    </xdr:from>
    <xdr:to>
      <xdr:col>18</xdr:col>
      <xdr:colOff>492125</xdr:colOff>
      <xdr:row>57</xdr:row>
      <xdr:rowOff>159925</xdr:rowOff>
    </xdr:to>
    <xdr:sp macro="" textlink="">
      <xdr:nvSpPr>
        <xdr:cNvPr id="603" name="円/楕円 602"/>
        <xdr:cNvSpPr/>
      </xdr:nvSpPr>
      <xdr:spPr>
        <a:xfrm>
          <a:off x="12763500" y="98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151052</xdr:rowOff>
    </xdr:from>
    <xdr:ext cx="534377" cy="259045"/>
    <xdr:sp macro="" textlink="">
      <xdr:nvSpPr>
        <xdr:cNvPr id="604" name="テキスト ボックス 603"/>
        <xdr:cNvSpPr txBox="1"/>
      </xdr:nvSpPr>
      <xdr:spPr>
        <a:xfrm>
          <a:off x="12547111" y="992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34,605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2213</xdr:rowOff>
    </xdr:from>
    <xdr:to>
      <xdr:col>23</xdr:col>
      <xdr:colOff>516889</xdr:colOff>
      <xdr:row>79</xdr:row>
      <xdr:rowOff>98879</xdr:rowOff>
    </xdr:to>
    <xdr:cxnSp macro="">
      <xdr:nvCxnSpPr>
        <xdr:cNvPr id="630" name="直線コネクタ 629"/>
        <xdr:cNvCxnSpPr/>
      </xdr:nvCxnSpPr>
      <xdr:spPr>
        <a:xfrm flipV="1">
          <a:off x="16317595" y="12175163"/>
          <a:ext cx="1269" cy="146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120340</xdr:rowOff>
    </xdr:from>
    <xdr:ext cx="534377" cy="259045"/>
    <xdr:sp macro="" textlink="">
      <xdr:nvSpPr>
        <xdr:cNvPr id="633" name="災害復旧費最大値テキスト"/>
        <xdr:cNvSpPr txBox="1"/>
      </xdr:nvSpPr>
      <xdr:spPr>
        <a:xfrm>
          <a:off x="16370300" y="1195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71</xdr:row>
      <xdr:rowOff>2213</xdr:rowOff>
    </xdr:from>
    <xdr:to>
      <xdr:col>23</xdr:col>
      <xdr:colOff>606425</xdr:colOff>
      <xdr:row>71</xdr:row>
      <xdr:rowOff>2213</xdr:rowOff>
    </xdr:to>
    <xdr:cxnSp macro="">
      <xdr:nvCxnSpPr>
        <xdr:cNvPr id="634" name="直線コネクタ 633"/>
        <xdr:cNvCxnSpPr/>
      </xdr:nvCxnSpPr>
      <xdr:spPr>
        <a:xfrm>
          <a:off x="16230600" y="1217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98095</xdr:rowOff>
    </xdr:from>
    <xdr:to>
      <xdr:col>23</xdr:col>
      <xdr:colOff>517525</xdr:colOff>
      <xdr:row>79</xdr:row>
      <xdr:rowOff>98487</xdr:rowOff>
    </xdr:to>
    <xdr:cxnSp macro="">
      <xdr:nvCxnSpPr>
        <xdr:cNvPr id="635" name="直線コネクタ 634"/>
        <xdr:cNvCxnSpPr/>
      </xdr:nvCxnSpPr>
      <xdr:spPr>
        <a:xfrm flipV="1">
          <a:off x="15481300" y="13642645"/>
          <a:ext cx="8382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147961</xdr:rowOff>
    </xdr:from>
    <xdr:ext cx="469744" cy="259045"/>
    <xdr:sp macro="" textlink="">
      <xdr:nvSpPr>
        <xdr:cNvPr id="636" name="災害復旧費平均値テキスト"/>
        <xdr:cNvSpPr txBox="1"/>
      </xdr:nvSpPr>
      <xdr:spPr>
        <a:xfrm>
          <a:off x="16370300" y="133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125084</xdr:rowOff>
    </xdr:from>
    <xdr:to>
      <xdr:col>23</xdr:col>
      <xdr:colOff>568325</xdr:colOff>
      <xdr:row>79</xdr:row>
      <xdr:rowOff>55234</xdr:rowOff>
    </xdr:to>
    <xdr:sp macro="" textlink="">
      <xdr:nvSpPr>
        <xdr:cNvPr id="637" name="フローチャート : 判断 636"/>
        <xdr:cNvSpPr/>
      </xdr:nvSpPr>
      <xdr:spPr>
        <a:xfrm>
          <a:off x="16268700" y="134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98225</xdr:rowOff>
    </xdr:from>
    <xdr:to>
      <xdr:col>22</xdr:col>
      <xdr:colOff>365125</xdr:colOff>
      <xdr:row>79</xdr:row>
      <xdr:rowOff>98487</xdr:rowOff>
    </xdr:to>
    <xdr:cxnSp macro="">
      <xdr:nvCxnSpPr>
        <xdr:cNvPr id="638" name="直線コネクタ 637"/>
        <xdr:cNvCxnSpPr/>
      </xdr:nvCxnSpPr>
      <xdr:spPr>
        <a:xfrm>
          <a:off x="14592300" y="13642775"/>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38444</xdr:rowOff>
    </xdr:from>
    <xdr:to>
      <xdr:col>22</xdr:col>
      <xdr:colOff>415925</xdr:colOff>
      <xdr:row>79</xdr:row>
      <xdr:rowOff>140044</xdr:rowOff>
    </xdr:to>
    <xdr:sp macro="" textlink="">
      <xdr:nvSpPr>
        <xdr:cNvPr id="639" name="フローチャート : 判断 638"/>
        <xdr:cNvSpPr/>
      </xdr:nvSpPr>
      <xdr:spPr>
        <a:xfrm>
          <a:off x="15430500" y="1358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156571</xdr:rowOff>
    </xdr:from>
    <xdr:ext cx="378565" cy="259045"/>
    <xdr:sp macro="" textlink="">
      <xdr:nvSpPr>
        <xdr:cNvPr id="640" name="テキスト ボックス 639"/>
        <xdr:cNvSpPr txBox="1"/>
      </xdr:nvSpPr>
      <xdr:spPr>
        <a:xfrm>
          <a:off x="15292017" y="1335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96331</xdr:rowOff>
    </xdr:from>
    <xdr:to>
      <xdr:col>21</xdr:col>
      <xdr:colOff>161925</xdr:colOff>
      <xdr:row>79</xdr:row>
      <xdr:rowOff>98225</xdr:rowOff>
    </xdr:to>
    <xdr:cxnSp macro="">
      <xdr:nvCxnSpPr>
        <xdr:cNvPr id="641" name="直線コネクタ 640"/>
        <xdr:cNvCxnSpPr/>
      </xdr:nvCxnSpPr>
      <xdr:spPr>
        <a:xfrm>
          <a:off x="13703300" y="13640881"/>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158525</xdr:rowOff>
    </xdr:from>
    <xdr:to>
      <xdr:col>21</xdr:col>
      <xdr:colOff>212725</xdr:colOff>
      <xdr:row>79</xdr:row>
      <xdr:rowOff>88675</xdr:rowOff>
    </xdr:to>
    <xdr:sp macro="" textlink="">
      <xdr:nvSpPr>
        <xdr:cNvPr id="642" name="フローチャート : 判断 641"/>
        <xdr:cNvSpPr/>
      </xdr:nvSpPr>
      <xdr:spPr>
        <a:xfrm>
          <a:off x="14541500" y="1353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105202</xdr:rowOff>
    </xdr:from>
    <xdr:ext cx="469744" cy="259045"/>
    <xdr:sp macro="" textlink="">
      <xdr:nvSpPr>
        <xdr:cNvPr id="643" name="テキスト ボックス 642"/>
        <xdr:cNvSpPr txBox="1"/>
      </xdr:nvSpPr>
      <xdr:spPr>
        <a:xfrm>
          <a:off x="14357427" y="1330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96331</xdr:rowOff>
    </xdr:from>
    <xdr:to>
      <xdr:col>19</xdr:col>
      <xdr:colOff>644525</xdr:colOff>
      <xdr:row>79</xdr:row>
      <xdr:rowOff>97475</xdr:rowOff>
    </xdr:to>
    <xdr:cxnSp macro="">
      <xdr:nvCxnSpPr>
        <xdr:cNvPr id="644" name="直線コネクタ 643"/>
        <xdr:cNvCxnSpPr/>
      </xdr:nvCxnSpPr>
      <xdr:spPr>
        <a:xfrm flipV="1">
          <a:off x="12814300" y="13640881"/>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115450</xdr:rowOff>
    </xdr:from>
    <xdr:to>
      <xdr:col>20</xdr:col>
      <xdr:colOff>9525</xdr:colOff>
      <xdr:row>79</xdr:row>
      <xdr:rowOff>45600</xdr:rowOff>
    </xdr:to>
    <xdr:sp macro="" textlink="">
      <xdr:nvSpPr>
        <xdr:cNvPr id="645" name="フローチャート : 判断 644"/>
        <xdr:cNvSpPr/>
      </xdr:nvSpPr>
      <xdr:spPr>
        <a:xfrm>
          <a:off x="13652500" y="134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62127</xdr:rowOff>
    </xdr:from>
    <xdr:ext cx="469744" cy="259045"/>
    <xdr:sp macro="" textlink="">
      <xdr:nvSpPr>
        <xdr:cNvPr id="646" name="テキスト ボックス 645"/>
        <xdr:cNvSpPr txBox="1"/>
      </xdr:nvSpPr>
      <xdr:spPr>
        <a:xfrm>
          <a:off x="13468427" y="132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116201</xdr:rowOff>
    </xdr:from>
    <xdr:to>
      <xdr:col>18</xdr:col>
      <xdr:colOff>492125</xdr:colOff>
      <xdr:row>79</xdr:row>
      <xdr:rowOff>46351</xdr:rowOff>
    </xdr:to>
    <xdr:sp macro="" textlink="">
      <xdr:nvSpPr>
        <xdr:cNvPr id="647" name="フローチャート : 判断 646"/>
        <xdr:cNvSpPr/>
      </xdr:nvSpPr>
      <xdr:spPr>
        <a:xfrm>
          <a:off x="12763500" y="1348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62878</xdr:rowOff>
    </xdr:from>
    <xdr:ext cx="469744" cy="259045"/>
    <xdr:sp macro="" textlink="">
      <xdr:nvSpPr>
        <xdr:cNvPr id="648" name="テキスト ボックス 647"/>
        <xdr:cNvSpPr txBox="1"/>
      </xdr:nvSpPr>
      <xdr:spPr>
        <a:xfrm>
          <a:off x="12579427" y="1326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47295</xdr:rowOff>
    </xdr:from>
    <xdr:to>
      <xdr:col>23</xdr:col>
      <xdr:colOff>568325</xdr:colOff>
      <xdr:row>79</xdr:row>
      <xdr:rowOff>148895</xdr:rowOff>
    </xdr:to>
    <xdr:sp macro="" textlink="">
      <xdr:nvSpPr>
        <xdr:cNvPr id="654" name="円/楕円 653"/>
        <xdr:cNvSpPr/>
      </xdr:nvSpPr>
      <xdr:spPr>
        <a:xfrm>
          <a:off x="16268700" y="135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133672</xdr:rowOff>
    </xdr:from>
    <xdr:ext cx="313932" cy="259045"/>
    <xdr:sp macro="" textlink="">
      <xdr:nvSpPr>
        <xdr:cNvPr id="655" name="災害復旧費該当値テキスト"/>
        <xdr:cNvSpPr txBox="1"/>
      </xdr:nvSpPr>
      <xdr:spPr>
        <a:xfrm>
          <a:off x="16370300" y="13506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47687</xdr:rowOff>
    </xdr:from>
    <xdr:to>
      <xdr:col>22</xdr:col>
      <xdr:colOff>415925</xdr:colOff>
      <xdr:row>79</xdr:row>
      <xdr:rowOff>149287</xdr:rowOff>
    </xdr:to>
    <xdr:sp macro="" textlink="">
      <xdr:nvSpPr>
        <xdr:cNvPr id="656" name="円/楕円 655"/>
        <xdr:cNvSpPr/>
      </xdr:nvSpPr>
      <xdr:spPr>
        <a:xfrm>
          <a:off x="15430500" y="1359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140414</xdr:rowOff>
    </xdr:from>
    <xdr:ext cx="313932" cy="259045"/>
    <xdr:sp macro="" textlink="">
      <xdr:nvSpPr>
        <xdr:cNvPr id="657" name="テキスト ボックス 656"/>
        <xdr:cNvSpPr txBox="1"/>
      </xdr:nvSpPr>
      <xdr:spPr>
        <a:xfrm>
          <a:off x="15324333" y="13684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47425</xdr:rowOff>
    </xdr:from>
    <xdr:to>
      <xdr:col>21</xdr:col>
      <xdr:colOff>212725</xdr:colOff>
      <xdr:row>79</xdr:row>
      <xdr:rowOff>149025</xdr:rowOff>
    </xdr:to>
    <xdr:sp macro="" textlink="">
      <xdr:nvSpPr>
        <xdr:cNvPr id="658" name="円/楕円 657"/>
        <xdr:cNvSpPr/>
      </xdr:nvSpPr>
      <xdr:spPr>
        <a:xfrm>
          <a:off x="14541500" y="135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140152</xdr:rowOff>
    </xdr:from>
    <xdr:ext cx="313932" cy="259045"/>
    <xdr:sp macro="" textlink="">
      <xdr:nvSpPr>
        <xdr:cNvPr id="659" name="テキスト ボックス 658"/>
        <xdr:cNvSpPr txBox="1"/>
      </xdr:nvSpPr>
      <xdr:spPr>
        <a:xfrm>
          <a:off x="14435333" y="136847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45531</xdr:rowOff>
    </xdr:from>
    <xdr:to>
      <xdr:col>20</xdr:col>
      <xdr:colOff>9525</xdr:colOff>
      <xdr:row>79</xdr:row>
      <xdr:rowOff>147131</xdr:rowOff>
    </xdr:to>
    <xdr:sp macro="" textlink="">
      <xdr:nvSpPr>
        <xdr:cNvPr id="660" name="円/楕円 659"/>
        <xdr:cNvSpPr/>
      </xdr:nvSpPr>
      <xdr:spPr>
        <a:xfrm>
          <a:off x="13652500" y="135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138258</xdr:rowOff>
    </xdr:from>
    <xdr:ext cx="313932" cy="259045"/>
    <xdr:sp macro="" textlink="">
      <xdr:nvSpPr>
        <xdr:cNvPr id="661" name="テキスト ボックス 660"/>
        <xdr:cNvSpPr txBox="1"/>
      </xdr:nvSpPr>
      <xdr:spPr>
        <a:xfrm>
          <a:off x="13546333" y="136828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46675</xdr:rowOff>
    </xdr:from>
    <xdr:to>
      <xdr:col>18</xdr:col>
      <xdr:colOff>492125</xdr:colOff>
      <xdr:row>79</xdr:row>
      <xdr:rowOff>148275</xdr:rowOff>
    </xdr:to>
    <xdr:sp macro="" textlink="">
      <xdr:nvSpPr>
        <xdr:cNvPr id="662" name="円/楕円 661"/>
        <xdr:cNvSpPr/>
      </xdr:nvSpPr>
      <xdr:spPr>
        <a:xfrm>
          <a:off x="12763500" y="135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139402</xdr:rowOff>
    </xdr:from>
    <xdr:ext cx="313932" cy="259045"/>
    <xdr:sp macro="" textlink="">
      <xdr:nvSpPr>
        <xdr:cNvPr id="663" name="テキスト ボックス 662"/>
        <xdr:cNvSpPr txBox="1"/>
      </xdr:nvSpPr>
      <xdr:spPr>
        <a:xfrm>
          <a:off x="12657333" y="13683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28981</xdr:rowOff>
    </xdr:from>
    <xdr:to>
      <xdr:col>23</xdr:col>
      <xdr:colOff>516889</xdr:colOff>
      <xdr:row>97</xdr:row>
      <xdr:rowOff>110782</xdr:rowOff>
    </xdr:to>
    <xdr:cxnSp macro="">
      <xdr:nvCxnSpPr>
        <xdr:cNvPr id="687" name="直線コネクタ 686"/>
        <xdr:cNvCxnSpPr/>
      </xdr:nvCxnSpPr>
      <xdr:spPr>
        <a:xfrm flipV="1">
          <a:off x="16317595" y="15630931"/>
          <a:ext cx="1269" cy="111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114609</xdr:rowOff>
    </xdr:from>
    <xdr:ext cx="534377" cy="259045"/>
    <xdr:sp macro="" textlink="">
      <xdr:nvSpPr>
        <xdr:cNvPr id="688" name="公債費最小値テキスト"/>
        <xdr:cNvSpPr txBox="1"/>
      </xdr:nvSpPr>
      <xdr:spPr>
        <a:xfrm>
          <a:off x="16370300" y="167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97</xdr:row>
      <xdr:rowOff>110782</xdr:rowOff>
    </xdr:from>
    <xdr:to>
      <xdr:col>23</xdr:col>
      <xdr:colOff>606425</xdr:colOff>
      <xdr:row>97</xdr:row>
      <xdr:rowOff>110782</xdr:rowOff>
    </xdr:to>
    <xdr:cxnSp macro="">
      <xdr:nvCxnSpPr>
        <xdr:cNvPr id="689" name="直線コネクタ 688"/>
        <xdr:cNvCxnSpPr/>
      </xdr:nvCxnSpPr>
      <xdr:spPr>
        <a:xfrm>
          <a:off x="16230600" y="1674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147108</xdr:rowOff>
    </xdr:from>
    <xdr:ext cx="534377" cy="259045"/>
    <xdr:sp macro="" textlink="">
      <xdr:nvSpPr>
        <xdr:cNvPr id="690" name="公債費最大値テキスト"/>
        <xdr:cNvSpPr txBox="1"/>
      </xdr:nvSpPr>
      <xdr:spPr>
        <a:xfrm>
          <a:off x="16370300" y="154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72,812</a:t>
          </a:r>
          <a:endParaRPr kumimoji="1" lang="ja-JP" altLang="en-US" sz="1000" b="1">
            <a:latin typeface="ＭＳ Ｐゴシック"/>
          </a:endParaRPr>
        </a:p>
      </xdr:txBody>
    </xdr:sp>
    <xdr:clientData/>
  </xdr:oneCellAnchor>
  <xdr:twoCellAnchor>
    <xdr:from>
      <xdr:col>23</xdr:col>
      <xdr:colOff>428625</xdr:colOff>
      <xdr:row>91</xdr:row>
      <xdr:rowOff>28981</xdr:rowOff>
    </xdr:from>
    <xdr:to>
      <xdr:col>23</xdr:col>
      <xdr:colOff>606425</xdr:colOff>
      <xdr:row>91</xdr:row>
      <xdr:rowOff>28981</xdr:rowOff>
    </xdr:to>
    <xdr:cxnSp macro="">
      <xdr:nvCxnSpPr>
        <xdr:cNvPr id="691" name="直線コネクタ 690"/>
        <xdr:cNvCxnSpPr/>
      </xdr:nvCxnSpPr>
      <xdr:spPr>
        <a:xfrm>
          <a:off x="16230600" y="1563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64852</xdr:rowOff>
    </xdr:from>
    <xdr:to>
      <xdr:col>23</xdr:col>
      <xdr:colOff>517525</xdr:colOff>
      <xdr:row>97</xdr:row>
      <xdr:rowOff>72453</xdr:rowOff>
    </xdr:to>
    <xdr:cxnSp macro="">
      <xdr:nvCxnSpPr>
        <xdr:cNvPr id="692" name="直線コネクタ 691"/>
        <xdr:cNvCxnSpPr/>
      </xdr:nvCxnSpPr>
      <xdr:spPr>
        <a:xfrm>
          <a:off x="15481300" y="16695502"/>
          <a:ext cx="8382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17536</xdr:rowOff>
    </xdr:from>
    <xdr:ext cx="534377" cy="259045"/>
    <xdr:sp macro="" textlink="">
      <xdr:nvSpPr>
        <xdr:cNvPr id="693" name="公債費平均値テキスト"/>
        <xdr:cNvSpPr txBox="1"/>
      </xdr:nvSpPr>
      <xdr:spPr>
        <a:xfrm>
          <a:off x="16370300" y="16305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166109</xdr:rowOff>
    </xdr:from>
    <xdr:to>
      <xdr:col>23</xdr:col>
      <xdr:colOff>568325</xdr:colOff>
      <xdr:row>96</xdr:row>
      <xdr:rowOff>96259</xdr:rowOff>
    </xdr:to>
    <xdr:sp macro="" textlink="">
      <xdr:nvSpPr>
        <xdr:cNvPr id="694" name="フローチャート : 判断 693"/>
        <xdr:cNvSpPr/>
      </xdr:nvSpPr>
      <xdr:spPr>
        <a:xfrm>
          <a:off x="162687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20352</xdr:rowOff>
    </xdr:from>
    <xdr:to>
      <xdr:col>22</xdr:col>
      <xdr:colOff>365125</xdr:colOff>
      <xdr:row>97</xdr:row>
      <xdr:rowOff>64852</xdr:rowOff>
    </xdr:to>
    <xdr:cxnSp macro="">
      <xdr:nvCxnSpPr>
        <xdr:cNvPr id="695" name="直線コネクタ 694"/>
        <xdr:cNvCxnSpPr/>
      </xdr:nvCxnSpPr>
      <xdr:spPr>
        <a:xfrm>
          <a:off x="14592300" y="16651002"/>
          <a:ext cx="8890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80251</xdr:rowOff>
    </xdr:from>
    <xdr:to>
      <xdr:col>22</xdr:col>
      <xdr:colOff>415925</xdr:colOff>
      <xdr:row>96</xdr:row>
      <xdr:rowOff>10401</xdr:rowOff>
    </xdr:to>
    <xdr:sp macro="" textlink="">
      <xdr:nvSpPr>
        <xdr:cNvPr id="696" name="フローチャート : 判断 695"/>
        <xdr:cNvSpPr/>
      </xdr:nvSpPr>
      <xdr:spPr>
        <a:xfrm>
          <a:off x="15430500" y="163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26928</xdr:rowOff>
    </xdr:from>
    <xdr:ext cx="534377" cy="259045"/>
    <xdr:sp macro="" textlink="">
      <xdr:nvSpPr>
        <xdr:cNvPr id="697" name="テキスト ボックス 696"/>
        <xdr:cNvSpPr txBox="1"/>
      </xdr:nvSpPr>
      <xdr:spPr>
        <a:xfrm>
          <a:off x="15214111" y="161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164979</xdr:rowOff>
    </xdr:from>
    <xdr:to>
      <xdr:col>21</xdr:col>
      <xdr:colOff>161925</xdr:colOff>
      <xdr:row>97</xdr:row>
      <xdr:rowOff>20352</xdr:rowOff>
    </xdr:to>
    <xdr:cxnSp macro="">
      <xdr:nvCxnSpPr>
        <xdr:cNvPr id="698" name="直線コネクタ 697"/>
        <xdr:cNvCxnSpPr/>
      </xdr:nvCxnSpPr>
      <xdr:spPr>
        <a:xfrm>
          <a:off x="13703300" y="16624179"/>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64536</xdr:rowOff>
    </xdr:from>
    <xdr:to>
      <xdr:col>21</xdr:col>
      <xdr:colOff>212725</xdr:colOff>
      <xdr:row>95</xdr:row>
      <xdr:rowOff>166136</xdr:rowOff>
    </xdr:to>
    <xdr:sp macro="" textlink="">
      <xdr:nvSpPr>
        <xdr:cNvPr id="699" name="フローチャート : 判断 698"/>
        <xdr:cNvSpPr/>
      </xdr:nvSpPr>
      <xdr:spPr>
        <a:xfrm>
          <a:off x="14541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11213</xdr:rowOff>
    </xdr:from>
    <xdr:ext cx="534377" cy="259045"/>
    <xdr:sp macro="" textlink="">
      <xdr:nvSpPr>
        <xdr:cNvPr id="700" name="テキスト ボックス 699"/>
        <xdr:cNvSpPr txBox="1"/>
      </xdr:nvSpPr>
      <xdr:spPr>
        <a:xfrm>
          <a:off x="14325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162655</xdr:rowOff>
    </xdr:from>
    <xdr:to>
      <xdr:col>19</xdr:col>
      <xdr:colOff>644525</xdr:colOff>
      <xdr:row>96</xdr:row>
      <xdr:rowOff>164979</xdr:rowOff>
    </xdr:to>
    <xdr:cxnSp macro="">
      <xdr:nvCxnSpPr>
        <xdr:cNvPr id="701" name="直線コネクタ 700"/>
        <xdr:cNvCxnSpPr/>
      </xdr:nvCxnSpPr>
      <xdr:spPr>
        <a:xfrm>
          <a:off x="12814300" y="16621855"/>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47676</xdr:rowOff>
    </xdr:from>
    <xdr:to>
      <xdr:col>20</xdr:col>
      <xdr:colOff>9525</xdr:colOff>
      <xdr:row>95</xdr:row>
      <xdr:rowOff>149276</xdr:rowOff>
    </xdr:to>
    <xdr:sp macro="" textlink="">
      <xdr:nvSpPr>
        <xdr:cNvPr id="702" name="フローチャート : 判断 701"/>
        <xdr:cNvSpPr/>
      </xdr:nvSpPr>
      <xdr:spPr>
        <a:xfrm>
          <a:off x="13652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165803</xdr:rowOff>
    </xdr:from>
    <xdr:ext cx="534377" cy="259045"/>
    <xdr:sp macro="" textlink="">
      <xdr:nvSpPr>
        <xdr:cNvPr id="703" name="テキスト ボックス 702"/>
        <xdr:cNvSpPr txBox="1"/>
      </xdr:nvSpPr>
      <xdr:spPr>
        <a:xfrm>
          <a:off x="13436111" y="161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39255</xdr:rowOff>
    </xdr:from>
    <xdr:to>
      <xdr:col>18</xdr:col>
      <xdr:colOff>492125</xdr:colOff>
      <xdr:row>95</xdr:row>
      <xdr:rowOff>140855</xdr:rowOff>
    </xdr:to>
    <xdr:sp macro="" textlink="">
      <xdr:nvSpPr>
        <xdr:cNvPr id="704" name="フローチャート : 判断 703"/>
        <xdr:cNvSpPr/>
      </xdr:nvSpPr>
      <xdr:spPr>
        <a:xfrm>
          <a:off x="12763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157382</xdr:rowOff>
    </xdr:from>
    <xdr:ext cx="534377" cy="259045"/>
    <xdr:sp macro="" textlink="">
      <xdr:nvSpPr>
        <xdr:cNvPr id="705" name="テキスト ボックス 704"/>
        <xdr:cNvSpPr txBox="1"/>
      </xdr:nvSpPr>
      <xdr:spPr>
        <a:xfrm>
          <a:off x="12547111" y="1610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21653</xdr:rowOff>
    </xdr:from>
    <xdr:to>
      <xdr:col>23</xdr:col>
      <xdr:colOff>568325</xdr:colOff>
      <xdr:row>97</xdr:row>
      <xdr:rowOff>123253</xdr:rowOff>
    </xdr:to>
    <xdr:sp macro="" textlink="">
      <xdr:nvSpPr>
        <xdr:cNvPr id="711" name="円/楕円 710"/>
        <xdr:cNvSpPr/>
      </xdr:nvSpPr>
      <xdr:spPr>
        <a:xfrm>
          <a:off x="16268700" y="166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108030</xdr:rowOff>
    </xdr:from>
    <xdr:ext cx="534377" cy="259045"/>
    <xdr:sp macro="" textlink="">
      <xdr:nvSpPr>
        <xdr:cNvPr id="712" name="公債費該当値テキスト"/>
        <xdr:cNvSpPr txBox="1"/>
      </xdr:nvSpPr>
      <xdr:spPr>
        <a:xfrm>
          <a:off x="16370300" y="1656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16,530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14052</xdr:rowOff>
    </xdr:from>
    <xdr:to>
      <xdr:col>22</xdr:col>
      <xdr:colOff>415925</xdr:colOff>
      <xdr:row>97</xdr:row>
      <xdr:rowOff>115652</xdr:rowOff>
    </xdr:to>
    <xdr:sp macro="" textlink="">
      <xdr:nvSpPr>
        <xdr:cNvPr id="713" name="円/楕円 712"/>
        <xdr:cNvSpPr/>
      </xdr:nvSpPr>
      <xdr:spPr>
        <a:xfrm>
          <a:off x="15430500" y="166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106779</xdr:rowOff>
    </xdr:from>
    <xdr:ext cx="534377" cy="259045"/>
    <xdr:sp macro="" textlink="">
      <xdr:nvSpPr>
        <xdr:cNvPr id="714" name="テキスト ボックス 713"/>
        <xdr:cNvSpPr txBox="1"/>
      </xdr:nvSpPr>
      <xdr:spPr>
        <a:xfrm>
          <a:off x="15214111" y="167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141002</xdr:rowOff>
    </xdr:from>
    <xdr:to>
      <xdr:col>21</xdr:col>
      <xdr:colOff>212725</xdr:colOff>
      <xdr:row>97</xdr:row>
      <xdr:rowOff>71152</xdr:rowOff>
    </xdr:to>
    <xdr:sp macro="" textlink="">
      <xdr:nvSpPr>
        <xdr:cNvPr id="715" name="円/楕円 714"/>
        <xdr:cNvSpPr/>
      </xdr:nvSpPr>
      <xdr:spPr>
        <a:xfrm>
          <a:off x="14541500" y="166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62279</xdr:rowOff>
    </xdr:from>
    <xdr:ext cx="534377" cy="259045"/>
    <xdr:sp macro="" textlink="">
      <xdr:nvSpPr>
        <xdr:cNvPr id="716" name="テキスト ボックス 715"/>
        <xdr:cNvSpPr txBox="1"/>
      </xdr:nvSpPr>
      <xdr:spPr>
        <a:xfrm>
          <a:off x="14325111" y="166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19,265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114179</xdr:rowOff>
    </xdr:from>
    <xdr:to>
      <xdr:col>20</xdr:col>
      <xdr:colOff>9525</xdr:colOff>
      <xdr:row>97</xdr:row>
      <xdr:rowOff>44329</xdr:rowOff>
    </xdr:to>
    <xdr:sp macro="" textlink="">
      <xdr:nvSpPr>
        <xdr:cNvPr id="717" name="円/楕円 716"/>
        <xdr:cNvSpPr/>
      </xdr:nvSpPr>
      <xdr:spPr>
        <a:xfrm>
          <a:off x="13652500" y="165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35456</xdr:rowOff>
    </xdr:from>
    <xdr:ext cx="534377" cy="259045"/>
    <xdr:sp macro="" textlink="">
      <xdr:nvSpPr>
        <xdr:cNvPr id="718" name="テキスト ボックス 717"/>
        <xdr:cNvSpPr txBox="1"/>
      </xdr:nvSpPr>
      <xdr:spPr>
        <a:xfrm>
          <a:off x="13436111" y="166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20,673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111855</xdr:rowOff>
    </xdr:from>
    <xdr:to>
      <xdr:col>18</xdr:col>
      <xdr:colOff>492125</xdr:colOff>
      <xdr:row>97</xdr:row>
      <xdr:rowOff>42005</xdr:rowOff>
    </xdr:to>
    <xdr:sp macro="" textlink="">
      <xdr:nvSpPr>
        <xdr:cNvPr id="719" name="円/楕円 718"/>
        <xdr:cNvSpPr/>
      </xdr:nvSpPr>
      <xdr:spPr>
        <a:xfrm>
          <a:off x="12763500" y="165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33132</xdr:rowOff>
    </xdr:from>
    <xdr:ext cx="534377" cy="259045"/>
    <xdr:sp macro="" textlink="">
      <xdr:nvSpPr>
        <xdr:cNvPr id="720" name="テキスト ボックス 719"/>
        <xdr:cNvSpPr txBox="1"/>
      </xdr:nvSpPr>
      <xdr:spPr>
        <a:xfrm>
          <a:off x="12547111" y="166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119126</xdr:rowOff>
    </xdr:from>
    <xdr:to>
      <xdr:col>32</xdr:col>
      <xdr:colOff>186689</xdr:colOff>
      <xdr:row>39</xdr:row>
      <xdr:rowOff>44450</xdr:rowOff>
    </xdr:to>
    <xdr:cxnSp macro="">
      <xdr:nvCxnSpPr>
        <xdr:cNvPr id="744" name="直線コネクタ 743"/>
        <xdr:cNvCxnSpPr/>
      </xdr:nvCxnSpPr>
      <xdr:spPr>
        <a:xfrm flipV="1">
          <a:off x="22159595" y="5262626"/>
          <a:ext cx="1269" cy="14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65803</xdr:rowOff>
    </xdr:from>
    <xdr:ext cx="469744" cy="259045"/>
    <xdr:sp macro="" textlink="">
      <xdr:nvSpPr>
        <xdr:cNvPr id="747" name="諸支出金最大値テキスト"/>
        <xdr:cNvSpPr txBox="1"/>
      </xdr:nvSpPr>
      <xdr:spPr>
        <a:xfrm>
          <a:off x="22212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a:t>
          </a:r>
          <a:endParaRPr kumimoji="1" lang="ja-JP" altLang="en-US" sz="1000" b="1">
            <a:latin typeface="ＭＳ Ｐゴシック"/>
          </a:endParaRPr>
        </a:p>
      </xdr:txBody>
    </xdr:sp>
    <xdr:clientData/>
  </xdr:oneCellAnchor>
  <xdr:twoCellAnchor>
    <xdr:from>
      <xdr:col>32</xdr:col>
      <xdr:colOff>98425</xdr:colOff>
      <xdr:row>30</xdr:row>
      <xdr:rowOff>119126</xdr:rowOff>
    </xdr:from>
    <xdr:to>
      <xdr:col>32</xdr:col>
      <xdr:colOff>276225</xdr:colOff>
      <xdr:row>30</xdr:row>
      <xdr:rowOff>119126</xdr:rowOff>
    </xdr:to>
    <xdr:cxnSp macro="">
      <xdr:nvCxnSpPr>
        <xdr:cNvPr id="748" name="直線コネクタ 747"/>
        <xdr:cNvCxnSpPr/>
      </xdr:nvCxnSpPr>
      <xdr:spPr>
        <a:xfrm>
          <a:off x="22072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66057</xdr:rowOff>
    </xdr:from>
    <xdr:ext cx="378565" cy="259045"/>
    <xdr:sp macro="" textlink="">
      <xdr:nvSpPr>
        <xdr:cNvPr id="750" name="諸支出金平均値テキスト"/>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43180</xdr:rowOff>
    </xdr:from>
    <xdr:to>
      <xdr:col>32</xdr:col>
      <xdr:colOff>238125</xdr:colOff>
      <xdr:row>38</xdr:row>
      <xdr:rowOff>144780</xdr:rowOff>
    </xdr:to>
    <xdr:sp macro="" textlink="">
      <xdr:nvSpPr>
        <xdr:cNvPr id="751" name="フローチャート : 判断 750"/>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11938</xdr:rowOff>
    </xdr:from>
    <xdr:to>
      <xdr:col>31</xdr:col>
      <xdr:colOff>85725</xdr:colOff>
      <xdr:row>38</xdr:row>
      <xdr:rowOff>113538</xdr:rowOff>
    </xdr:to>
    <xdr:sp macro="" textlink="">
      <xdr:nvSpPr>
        <xdr:cNvPr id="753" name="フローチャート : 判断 752"/>
        <xdr:cNvSpPr/>
      </xdr:nvSpPr>
      <xdr:spPr>
        <a:xfrm>
          <a:off x="21272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130065</xdr:rowOff>
    </xdr:from>
    <xdr:ext cx="378565" cy="259045"/>
    <xdr:sp macro="" textlink="">
      <xdr:nvSpPr>
        <xdr:cNvPr id="754" name="テキスト ボックス 753"/>
        <xdr:cNvSpPr txBox="1"/>
      </xdr:nvSpPr>
      <xdr:spPr>
        <a:xfrm>
          <a:off x="21134017" y="630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139192</xdr:rowOff>
    </xdr:from>
    <xdr:to>
      <xdr:col>29</xdr:col>
      <xdr:colOff>568325</xdr:colOff>
      <xdr:row>38</xdr:row>
      <xdr:rowOff>69342</xdr:rowOff>
    </xdr:to>
    <xdr:sp macro="" textlink="">
      <xdr:nvSpPr>
        <xdr:cNvPr id="756" name="フローチャート : 判断 755"/>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85869</xdr:rowOff>
    </xdr:from>
    <xdr:ext cx="378565" cy="259045"/>
    <xdr:sp macro="" textlink="">
      <xdr:nvSpPr>
        <xdr:cNvPr id="757" name="テキスト ボックス 756"/>
        <xdr:cNvSpPr txBox="1"/>
      </xdr:nvSpPr>
      <xdr:spPr>
        <a:xfrm>
          <a:off x="20245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17272</xdr:rowOff>
    </xdr:from>
    <xdr:to>
      <xdr:col>28</xdr:col>
      <xdr:colOff>365125</xdr:colOff>
      <xdr:row>38</xdr:row>
      <xdr:rowOff>118872</xdr:rowOff>
    </xdr:to>
    <xdr:sp macro="" textlink="">
      <xdr:nvSpPr>
        <xdr:cNvPr id="759" name="フローチャート : 判断 758"/>
        <xdr:cNvSpPr/>
      </xdr:nvSpPr>
      <xdr:spPr>
        <a:xfrm>
          <a:off x="19494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135399</xdr:rowOff>
    </xdr:from>
    <xdr:ext cx="378565" cy="259045"/>
    <xdr:sp macro="" textlink="">
      <xdr:nvSpPr>
        <xdr:cNvPr id="760" name="テキスト ボックス 759"/>
        <xdr:cNvSpPr txBox="1"/>
      </xdr:nvSpPr>
      <xdr:spPr>
        <a:xfrm>
          <a:off x="19356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508</xdr:rowOff>
    </xdr:from>
    <xdr:to>
      <xdr:col>27</xdr:col>
      <xdr:colOff>161925</xdr:colOff>
      <xdr:row>38</xdr:row>
      <xdr:rowOff>102108</xdr:rowOff>
    </xdr:to>
    <xdr:sp macro="" textlink="">
      <xdr:nvSpPr>
        <xdr:cNvPr id="761" name="フローチャート : 判断 760"/>
        <xdr:cNvSpPr/>
      </xdr:nvSpPr>
      <xdr:spPr>
        <a:xfrm>
          <a:off x="18605500" y="651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118635</xdr:rowOff>
    </xdr:from>
    <xdr:ext cx="378565" cy="259045"/>
    <xdr:sp macro="" textlink="">
      <xdr:nvSpPr>
        <xdr:cNvPr id="762" name="テキスト ボックス 761"/>
        <xdr:cNvSpPr txBox="1"/>
      </xdr:nvSpPr>
      <xdr:spPr>
        <a:xfrm>
          <a:off x="18467017" y="629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8" name="円/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9"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0" name="円/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1" name="テキスト ボックス 77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2" name="円/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3" name="テキスト ボックス 77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4" name="円/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5" name="テキスト ボックス 77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6" name="円/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7" name="テキスト ボックス 77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歳出決算総額の主な構成項目の一つである民生費は、少子高齢化の進展を背景とした社会保障関連の支出の増に伴い、近年は増加傾向にある。対前年度比</a:t>
          </a:r>
          <a:r>
            <a:rPr kumimoji="1" lang="en-US" altLang="ja-JP" sz="1300">
              <a:latin typeface="ＭＳ Ｐゴシック"/>
            </a:rPr>
            <a:t>4.5</a:t>
          </a:r>
          <a:r>
            <a:rPr kumimoji="1" lang="ja-JP" altLang="en-US" sz="1300">
              <a:latin typeface="ＭＳ Ｐゴシック"/>
            </a:rPr>
            <a:t>％（</a:t>
          </a:r>
          <a:r>
            <a:rPr kumimoji="1" lang="en-US" altLang="ja-JP" sz="1300">
              <a:latin typeface="ＭＳ Ｐゴシック"/>
            </a:rPr>
            <a:t>7,055</a:t>
          </a:r>
          <a:r>
            <a:rPr kumimoji="1" lang="ja-JP" altLang="en-US" sz="1300">
              <a:latin typeface="ＭＳ Ｐゴシック"/>
            </a:rPr>
            <a:t>円）増の</a:t>
          </a:r>
          <a:r>
            <a:rPr kumimoji="1" lang="en-US" altLang="ja-JP" sz="1300">
              <a:latin typeface="ＭＳ Ｐゴシック"/>
            </a:rPr>
            <a:t>165,313</a:t>
          </a:r>
          <a:r>
            <a:rPr kumimoji="1" lang="ja-JP" altLang="en-US" sz="1300">
              <a:latin typeface="ＭＳ Ｐゴシック"/>
            </a:rPr>
            <a:t>円となった。</a:t>
          </a:r>
          <a:endParaRPr kumimoji="1" lang="en-US" altLang="ja-JP" sz="1300">
            <a:latin typeface="ＭＳ Ｐゴシック"/>
          </a:endParaRPr>
        </a:p>
        <a:p>
          <a:r>
            <a:rPr kumimoji="1" lang="ja-JP" altLang="en-US" sz="1300">
              <a:latin typeface="ＭＳ Ｐゴシック"/>
            </a:rPr>
            <a:t>総務費については、職員人件費の増、</a:t>
          </a:r>
          <a:r>
            <a:rPr kumimoji="1" lang="ja-JP" altLang="en-US" sz="1300">
              <a:latin typeface="+mj-ea"/>
              <a:ea typeface="+mj-ea"/>
            </a:rPr>
            <a:t>選挙の実施、マイナンバーカード交付事務の本格化に加え、本庁舎の免震改修工事設計の着手などに伴う本庁舎整備費の増などを要因として、対前年度比</a:t>
          </a:r>
          <a:r>
            <a:rPr kumimoji="1" lang="en-US" altLang="ja-JP" sz="1300">
              <a:latin typeface="+mj-ea"/>
              <a:ea typeface="+mj-ea"/>
            </a:rPr>
            <a:t>6.7</a:t>
          </a:r>
          <a:r>
            <a:rPr kumimoji="1" lang="ja-JP" altLang="en-US" sz="1300">
              <a:latin typeface="+mj-ea"/>
              <a:ea typeface="+mj-ea"/>
            </a:rPr>
            <a:t>％（</a:t>
          </a:r>
          <a:r>
            <a:rPr kumimoji="1" lang="en-US" altLang="ja-JP" sz="1300">
              <a:latin typeface="+mj-ea"/>
              <a:ea typeface="+mj-ea"/>
            </a:rPr>
            <a:t>2,337</a:t>
          </a:r>
          <a:r>
            <a:rPr kumimoji="1" lang="ja-JP" altLang="en-US" sz="1300">
              <a:latin typeface="+mj-ea"/>
              <a:ea typeface="+mj-ea"/>
            </a:rPr>
            <a:t>円）増の</a:t>
          </a:r>
          <a:r>
            <a:rPr kumimoji="1" lang="en-US" altLang="ja-JP" sz="1300">
              <a:latin typeface="+mj-ea"/>
              <a:ea typeface="+mj-ea"/>
            </a:rPr>
            <a:t>37,361</a:t>
          </a:r>
          <a:r>
            <a:rPr kumimoji="1" lang="ja-JP" altLang="en-US" sz="1300">
              <a:latin typeface="+mj-ea"/>
              <a:ea typeface="+mj-ea"/>
            </a:rPr>
            <a:t>円となった。</a:t>
          </a:r>
          <a:endParaRPr kumimoji="1" lang="en-US" altLang="ja-JP" sz="1300">
            <a:latin typeface="+mj-ea"/>
            <a:ea typeface="+mj-ea"/>
          </a:endParaRPr>
        </a:p>
        <a:p>
          <a:r>
            <a:rPr kumimoji="1" lang="ja-JP" altLang="en-US" sz="1300">
              <a:latin typeface="+mj-ea"/>
              <a:ea typeface="+mj-ea"/>
            </a:rPr>
            <a:t>教育費については、前年度</a:t>
          </a:r>
          <a:r>
            <a:rPr kumimoji="1" lang="en-US" altLang="ja-JP" sz="1300">
              <a:latin typeface="+mj-ea"/>
              <a:ea typeface="+mj-ea"/>
            </a:rPr>
            <a:t>30.5</a:t>
          </a:r>
          <a:r>
            <a:rPr kumimoji="1" lang="ja-JP" altLang="en-US" sz="1300">
              <a:latin typeface="+mj-ea"/>
              <a:ea typeface="+mj-ea"/>
            </a:rPr>
            <a:t>％大幅な増加であったが小学校増築事業や小中学校の屋内運動場天井等落下防止対策工事の完了など工事費の完了に伴う大幅な減少に伴い、対前年度比</a:t>
          </a:r>
          <a:r>
            <a:rPr kumimoji="1" lang="en-US" altLang="ja-JP" sz="1300">
              <a:latin typeface="+mj-ea"/>
              <a:ea typeface="+mj-ea"/>
            </a:rPr>
            <a:t>2.9</a:t>
          </a:r>
          <a:r>
            <a:rPr kumimoji="1" lang="ja-JP" altLang="en-US" sz="1300">
              <a:latin typeface="+mj-ea"/>
              <a:ea typeface="+mj-ea"/>
            </a:rPr>
            <a:t>％（▲</a:t>
          </a:r>
          <a:r>
            <a:rPr kumimoji="1" lang="en-US" altLang="ja-JP" sz="1300">
              <a:latin typeface="+mj-ea"/>
              <a:ea typeface="+mj-ea"/>
            </a:rPr>
            <a:t>1,196</a:t>
          </a:r>
          <a:r>
            <a:rPr kumimoji="1" lang="ja-JP" altLang="en-US" sz="1300">
              <a:latin typeface="+mj-ea"/>
              <a:ea typeface="+mj-ea"/>
            </a:rPr>
            <a:t>円）</a:t>
          </a:r>
          <a:r>
            <a:rPr kumimoji="1" lang="ja-JP" altLang="ja-JP" sz="1300">
              <a:solidFill>
                <a:schemeClr val="dk1"/>
              </a:solidFill>
              <a:effectLst/>
              <a:latin typeface="+mj-ea"/>
              <a:ea typeface="+mj-ea"/>
              <a:cs typeface="+mn-cs"/>
            </a:rPr>
            <a:t>減</a:t>
          </a:r>
          <a:r>
            <a:rPr kumimoji="1" lang="ja-JP" altLang="en-US" sz="1300">
              <a:solidFill>
                <a:schemeClr val="dk1"/>
              </a:solidFill>
              <a:effectLst/>
              <a:latin typeface="+mj-ea"/>
              <a:ea typeface="+mj-ea"/>
              <a:cs typeface="+mn-cs"/>
            </a:rPr>
            <a:t>の</a:t>
          </a:r>
          <a:r>
            <a:rPr kumimoji="1" lang="en-US" altLang="ja-JP" sz="1300">
              <a:solidFill>
                <a:schemeClr val="dk1"/>
              </a:solidFill>
              <a:effectLst/>
              <a:latin typeface="+mj-ea"/>
              <a:ea typeface="+mj-ea"/>
              <a:cs typeface="+mn-cs"/>
            </a:rPr>
            <a:t>39,634</a:t>
          </a:r>
          <a:r>
            <a:rPr kumimoji="1" lang="ja-JP" altLang="en-US" sz="1300">
              <a:solidFill>
                <a:schemeClr val="dk1"/>
              </a:solidFill>
              <a:effectLst/>
              <a:latin typeface="+mj-ea"/>
              <a:ea typeface="+mj-ea"/>
              <a:cs typeface="+mn-cs"/>
            </a:rPr>
            <a:t>円となった。</a:t>
          </a:r>
          <a:endParaRPr kumimoji="1" lang="en-US" altLang="ja-JP" sz="1300">
            <a:solidFill>
              <a:schemeClr val="dk1"/>
            </a:solidFill>
            <a:effectLst/>
            <a:latin typeface="+mj-ea"/>
            <a:ea typeface="+mj-ea"/>
            <a:cs typeface="+mn-cs"/>
          </a:endParaRPr>
        </a:p>
        <a:p>
          <a:r>
            <a:rPr kumimoji="1" lang="ja-JP" altLang="en-US" sz="1300">
              <a:solidFill>
                <a:schemeClr val="dk1"/>
              </a:solidFill>
              <a:effectLst/>
              <a:latin typeface="+mj-ea"/>
              <a:ea typeface="+mj-ea"/>
              <a:cs typeface="+mn-cs"/>
            </a:rPr>
            <a:t>農林水産業費については市民農園用地の購入や市内農業者の生産量向上のため施設整備等について支援したことなどにより、</a:t>
          </a:r>
          <a:r>
            <a:rPr kumimoji="1" lang="ja-JP" altLang="ja-JP" sz="1300">
              <a:solidFill>
                <a:schemeClr val="dk1"/>
              </a:solidFill>
              <a:effectLst/>
              <a:latin typeface="+mj-ea"/>
              <a:ea typeface="+mj-ea"/>
              <a:cs typeface="+mn-cs"/>
            </a:rPr>
            <a:t>、対前年度比</a:t>
          </a:r>
          <a:r>
            <a:rPr kumimoji="1" lang="en-US" altLang="ja-JP" sz="1300">
              <a:solidFill>
                <a:schemeClr val="dk1"/>
              </a:solidFill>
              <a:effectLst/>
              <a:latin typeface="+mj-ea"/>
              <a:ea typeface="+mj-ea"/>
              <a:cs typeface="+mn-cs"/>
            </a:rPr>
            <a:t>213.5</a:t>
          </a:r>
          <a:r>
            <a:rPr kumimoji="1" lang="ja-JP" altLang="ja-JP" sz="1300">
              <a:solidFill>
                <a:schemeClr val="dk1"/>
              </a:solidFill>
              <a:effectLst/>
              <a:latin typeface="+mj-ea"/>
              <a:ea typeface="+mj-ea"/>
              <a:cs typeface="+mn-cs"/>
            </a:rPr>
            <a:t>％増（</a:t>
          </a:r>
          <a:r>
            <a:rPr kumimoji="1" lang="en-US" altLang="ja-JP" sz="1300">
              <a:solidFill>
                <a:schemeClr val="dk1"/>
              </a:solidFill>
              <a:effectLst/>
              <a:latin typeface="+mj-ea"/>
              <a:ea typeface="+mj-ea"/>
              <a:cs typeface="+mn-cs"/>
            </a:rPr>
            <a:t>2,150</a:t>
          </a:r>
          <a:r>
            <a:rPr kumimoji="1" lang="ja-JP" altLang="ja-JP" sz="1300">
              <a:solidFill>
                <a:schemeClr val="dk1"/>
              </a:solidFill>
              <a:effectLst/>
              <a:latin typeface="+mj-ea"/>
              <a:ea typeface="+mj-ea"/>
              <a:cs typeface="+mn-cs"/>
            </a:rPr>
            <a:t>円）の</a:t>
          </a:r>
          <a:r>
            <a:rPr kumimoji="1" lang="en-US" altLang="ja-JP" sz="1300">
              <a:solidFill>
                <a:schemeClr val="dk1"/>
              </a:solidFill>
              <a:effectLst/>
              <a:latin typeface="+mj-ea"/>
              <a:ea typeface="+mj-ea"/>
              <a:cs typeface="+mn-cs"/>
            </a:rPr>
            <a:t>2,129</a:t>
          </a:r>
          <a:r>
            <a:rPr kumimoji="1" lang="ja-JP" altLang="ja-JP" sz="1300">
              <a:solidFill>
                <a:schemeClr val="dk1"/>
              </a:solidFill>
              <a:effectLst/>
              <a:latin typeface="+mj-ea"/>
              <a:ea typeface="+mj-ea"/>
              <a:cs typeface="+mn-cs"/>
            </a:rPr>
            <a:t>円であった</a:t>
          </a:r>
          <a:r>
            <a:rPr kumimoji="1" lang="ja-JP" altLang="en-US" sz="1300">
              <a:solidFill>
                <a:schemeClr val="dk1"/>
              </a:solidFill>
              <a:effectLst/>
              <a:latin typeface="+mj-ea"/>
              <a:ea typeface="+mj-ea"/>
              <a:cs typeface="+mn-cs"/>
            </a:rPr>
            <a:t>。</a:t>
          </a:r>
          <a:endParaRPr kumimoji="1" lang="en-US" altLang="ja-JP" sz="1300">
            <a:solidFill>
              <a:schemeClr val="dk1"/>
            </a:solidFill>
            <a:effectLst/>
            <a:latin typeface="+mj-ea"/>
            <a:ea typeface="+mj-ea"/>
            <a:cs typeface="+mn-cs"/>
          </a:endParaRPr>
        </a:p>
        <a:p>
          <a:r>
            <a:rPr kumimoji="1" lang="ja-JP" altLang="en-US" sz="1300">
              <a:solidFill>
                <a:schemeClr val="dk1"/>
              </a:solidFill>
              <a:effectLst/>
              <a:latin typeface="+mj-ea"/>
              <a:ea typeface="+mj-ea"/>
              <a:cs typeface="+mn-cs"/>
            </a:rPr>
            <a:t>衛生費及び土木費については、</a:t>
          </a:r>
          <a:r>
            <a:rPr kumimoji="1" lang="en-US" altLang="ja-JP" sz="1300">
              <a:solidFill>
                <a:schemeClr val="dk1"/>
              </a:solidFill>
              <a:effectLst/>
              <a:latin typeface="+mj-ea"/>
              <a:ea typeface="+mj-ea"/>
              <a:cs typeface="+mn-cs"/>
            </a:rPr>
            <a:t>25</a:t>
          </a:r>
          <a:r>
            <a:rPr kumimoji="1" lang="ja-JP" altLang="en-US" sz="1300">
              <a:solidFill>
                <a:schemeClr val="dk1"/>
              </a:solidFill>
              <a:effectLst/>
              <a:latin typeface="+mj-ea"/>
              <a:ea typeface="+mj-ea"/>
              <a:cs typeface="+mn-cs"/>
            </a:rPr>
            <a:t>年度より継続的に増加している。前者は市立病院事業会計負担金・補助金の増加などによるものである。後者は幹線一道の整備事業や土地区画整理事業、公園整備事業など都市基盤整備などによるものである。</a:t>
          </a:r>
          <a:endParaRPr kumimoji="1" lang="en-US" altLang="ja-JP" sz="1300">
            <a:solidFill>
              <a:schemeClr val="dk1"/>
            </a:solidFill>
            <a:effectLst/>
            <a:latin typeface="+mj-ea"/>
            <a:ea typeface="+mj-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財政調整基金残高、実質収支額及び実質単年度収支いずれも減少している。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年度においては、基金残高は対前年度比</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％の減となった一方、算定上の分母となる標準財政規模は同</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％の増であったため、財政調整基金残高の対標準財政規模比は</a:t>
          </a:r>
          <a:r>
            <a:rPr kumimoji="1" lang="en-US" altLang="ja-JP" sz="1400">
              <a:latin typeface="ＭＳ ゴシック" pitchFamily="49" charset="-128"/>
              <a:ea typeface="ＭＳ ゴシック" pitchFamily="49" charset="-128"/>
            </a:rPr>
            <a:t>0.43</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12.33</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年度の制度創設以来、一般会計や公営企業会計等を含めたすべての会計において、実質赤字額及び資金不足額が発生していないため、算出されていない。</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lang="ja-JP" altLang="ja-JP" sz="1400">
              <a:solidFill>
                <a:schemeClr val="dk1"/>
              </a:solidFill>
              <a:effectLst/>
              <a:latin typeface="ＭＳ ゴシック" pitchFamily="49" charset="-128"/>
              <a:ea typeface="ＭＳ ゴシック" pitchFamily="49" charset="-128"/>
              <a:cs typeface="+mn-cs"/>
            </a:rPr>
            <a:t>算定数値が黒字（▲）のため、</a:t>
          </a:r>
          <a:r>
            <a:rPr kumimoji="1" lang="ja-JP" altLang="ja-JP" sz="1400">
              <a:solidFill>
                <a:schemeClr val="dk1"/>
              </a:solidFill>
              <a:effectLst/>
              <a:latin typeface="ＭＳ ゴシック" pitchFamily="49" charset="-128"/>
              <a:ea typeface="ＭＳ ゴシック" pitchFamily="49" charset="-128"/>
              <a:cs typeface="+mn-cs"/>
            </a:rPr>
            <a:t>連結実質赤字比率</a:t>
          </a:r>
          <a:r>
            <a:rPr lang="ja-JP" altLang="ja-JP" sz="1400">
              <a:solidFill>
                <a:schemeClr val="dk1"/>
              </a:solidFill>
              <a:effectLst/>
              <a:latin typeface="ＭＳ ゴシック" pitchFamily="49" charset="-128"/>
              <a:ea typeface="ＭＳ ゴシック" pitchFamily="49" charset="-128"/>
              <a:cs typeface="+mn-cs"/>
            </a:rPr>
            <a:t>表</a:t>
          </a:r>
          <a:r>
            <a:rPr lang="ja-JP" altLang="en-US" sz="1400">
              <a:solidFill>
                <a:schemeClr val="dk1"/>
              </a:solidFill>
              <a:effectLst/>
              <a:latin typeface="ＭＳ ゴシック" pitchFamily="49" charset="-128"/>
              <a:ea typeface="ＭＳ ゴシック" pitchFamily="49" charset="-128"/>
              <a:cs typeface="+mn-cs"/>
            </a:rPr>
            <a:t>は算出されていないが、</a:t>
          </a:r>
          <a:r>
            <a:rPr lang="ja-JP" altLang="ja-JP" sz="1400">
              <a:solidFill>
                <a:schemeClr val="dk1"/>
              </a:solidFill>
              <a:effectLst/>
              <a:latin typeface="ＭＳ ゴシック" pitchFamily="49" charset="-128"/>
              <a:ea typeface="ＭＳ ゴシック" pitchFamily="49" charset="-128"/>
              <a:cs typeface="+mn-cs"/>
            </a:rPr>
            <a:t>連結実質黒字額</a:t>
          </a:r>
          <a:r>
            <a:rPr lang="ja-JP" altLang="en-US" sz="1400">
              <a:solidFill>
                <a:schemeClr val="dk1"/>
              </a:solidFill>
              <a:effectLst/>
              <a:latin typeface="ＭＳ ゴシック" pitchFamily="49" charset="-128"/>
              <a:ea typeface="ＭＳ ゴシック" pitchFamily="49" charset="-128"/>
              <a:cs typeface="+mn-cs"/>
            </a:rPr>
            <a:t>としては、</a:t>
          </a:r>
          <a:r>
            <a:rPr lang="ja-JP" altLang="ja-JP" sz="1400">
              <a:solidFill>
                <a:schemeClr val="dk1"/>
              </a:solidFill>
              <a:effectLst/>
              <a:latin typeface="ＭＳ ゴシック" pitchFamily="49" charset="-128"/>
              <a:ea typeface="ＭＳ ゴシック" pitchFamily="49" charset="-128"/>
              <a:cs typeface="+mn-cs"/>
            </a:rPr>
            <a:t>前年度比</a:t>
          </a:r>
          <a:r>
            <a:rPr lang="en-US" altLang="ja-JP" sz="1400">
              <a:solidFill>
                <a:schemeClr val="dk1"/>
              </a:solidFill>
              <a:effectLst/>
              <a:latin typeface="ＭＳ ゴシック" pitchFamily="49" charset="-128"/>
              <a:ea typeface="ＭＳ ゴシック" pitchFamily="49" charset="-128"/>
              <a:cs typeface="+mn-cs"/>
            </a:rPr>
            <a:t>1.40</a:t>
          </a:r>
          <a:r>
            <a:rPr lang="ja-JP" altLang="ja-JP" sz="1400">
              <a:solidFill>
                <a:schemeClr val="dk1"/>
              </a:solidFill>
              <a:effectLst/>
              <a:latin typeface="ＭＳ ゴシック" pitchFamily="49" charset="-128"/>
              <a:ea typeface="ＭＳ ゴシック" pitchFamily="49" charset="-128"/>
              <a:cs typeface="+mn-cs"/>
            </a:rPr>
            <a:t>％悪化している。</a:t>
          </a:r>
          <a:endParaRPr lang="en-US" altLang="ja-JP" sz="1400">
            <a:solidFill>
              <a:schemeClr val="dk1"/>
            </a:solidFill>
            <a:effectLst/>
            <a:latin typeface="ＭＳ ゴシック" pitchFamily="49" charset="-128"/>
            <a:ea typeface="ＭＳ ゴシック"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a:solidFill>
                <a:schemeClr val="dk1"/>
              </a:solidFill>
              <a:effectLst/>
              <a:latin typeface="ＭＳ ゴシック" pitchFamily="49" charset="-128"/>
              <a:ea typeface="ＭＳ ゴシック" pitchFamily="49" charset="-128"/>
              <a:cs typeface="+mn-cs"/>
            </a:rPr>
            <a:t>　これは標準財政規模は増加し、また一般会計の実質収支額が前年度比</a:t>
          </a:r>
          <a:r>
            <a:rPr lang="en-US" altLang="ja-JP" sz="1400">
              <a:solidFill>
                <a:schemeClr val="dk1"/>
              </a:solidFill>
              <a:effectLst/>
              <a:latin typeface="ＭＳ ゴシック" pitchFamily="49" charset="-128"/>
              <a:ea typeface="ＭＳ ゴシック" pitchFamily="49" charset="-128"/>
              <a:cs typeface="+mn-cs"/>
            </a:rPr>
            <a:t>24.4</a:t>
          </a:r>
          <a:r>
            <a:rPr lang="ja-JP" altLang="en-US" sz="1400">
              <a:solidFill>
                <a:schemeClr val="dk1"/>
              </a:solidFill>
              <a:effectLst/>
              <a:latin typeface="ＭＳ ゴシック" pitchFamily="49" charset="-128"/>
              <a:ea typeface="ＭＳ ゴシック" pitchFamily="49" charset="-128"/>
              <a:cs typeface="+mn-cs"/>
            </a:rPr>
            <a:t>％減、国民健康保険特別会計の実質収支額前年度比</a:t>
          </a:r>
          <a:r>
            <a:rPr lang="en-US" altLang="ja-JP" sz="1400">
              <a:solidFill>
                <a:schemeClr val="dk1"/>
              </a:solidFill>
              <a:effectLst/>
              <a:latin typeface="ＭＳ ゴシック" pitchFamily="49" charset="-128"/>
              <a:ea typeface="ＭＳ ゴシック" pitchFamily="49" charset="-128"/>
              <a:cs typeface="+mn-cs"/>
            </a:rPr>
            <a:t>10.3</a:t>
          </a:r>
          <a:r>
            <a:rPr lang="ja-JP" altLang="en-US" sz="1400">
              <a:solidFill>
                <a:schemeClr val="dk1"/>
              </a:solidFill>
              <a:effectLst/>
              <a:latin typeface="ＭＳ ゴシック" pitchFamily="49" charset="-128"/>
              <a:ea typeface="ＭＳ ゴシック" pitchFamily="49" charset="-128"/>
              <a:cs typeface="+mn-cs"/>
            </a:rPr>
            <a:t>％減少していることなどによるものである。</a:t>
          </a:r>
          <a:endParaRPr lang="en-US" altLang="ja-JP" sz="1400">
            <a:solidFill>
              <a:schemeClr val="dk1"/>
            </a:solidFill>
            <a:effectLst/>
            <a:latin typeface="ＭＳ ゴシック" pitchFamily="49" charset="-128"/>
            <a:ea typeface="ＭＳ ゴシック"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a:solidFill>
                <a:schemeClr val="dk1"/>
              </a:solidFill>
              <a:effectLst/>
              <a:latin typeface="ＭＳ ゴシック" pitchFamily="49" charset="-128"/>
              <a:ea typeface="ＭＳ ゴシック" pitchFamily="49" charset="-128"/>
              <a:cs typeface="+mn-cs"/>
            </a:rPr>
            <a:t>　市立病院事業会計においては、</a:t>
          </a:r>
          <a:r>
            <a:rPr lang="en-US" altLang="ja-JP" sz="1400">
              <a:solidFill>
                <a:schemeClr val="dk1"/>
              </a:solidFill>
              <a:effectLst/>
              <a:latin typeface="ＭＳ ゴシック" pitchFamily="49" charset="-128"/>
              <a:ea typeface="ＭＳ ゴシック" pitchFamily="49" charset="-128"/>
              <a:cs typeface="+mn-cs"/>
            </a:rPr>
            <a:t>27</a:t>
          </a:r>
          <a:r>
            <a:rPr lang="ja-JP" altLang="en-US" sz="1400">
              <a:solidFill>
                <a:schemeClr val="dk1"/>
              </a:solidFill>
              <a:effectLst/>
              <a:latin typeface="ＭＳ ゴシック" pitchFamily="49" charset="-128"/>
              <a:ea typeface="ＭＳ ゴシック" pitchFamily="49" charset="-128"/>
              <a:cs typeface="+mn-cs"/>
            </a:rPr>
            <a:t>年度実質収支額が前年度比</a:t>
          </a:r>
          <a:r>
            <a:rPr lang="en-US" altLang="ja-JP" sz="1400">
              <a:solidFill>
                <a:schemeClr val="dk1"/>
              </a:solidFill>
              <a:effectLst/>
              <a:latin typeface="ＭＳ ゴシック" pitchFamily="49" charset="-128"/>
              <a:ea typeface="ＭＳ ゴシック" pitchFamily="49" charset="-128"/>
              <a:cs typeface="+mn-cs"/>
            </a:rPr>
            <a:t>21.5</a:t>
          </a:r>
          <a:r>
            <a:rPr lang="ja-JP" altLang="en-US" sz="1400">
              <a:solidFill>
                <a:schemeClr val="dk1"/>
              </a:solidFill>
              <a:effectLst/>
              <a:latin typeface="ＭＳ ゴシック" pitchFamily="49" charset="-128"/>
              <a:ea typeface="ＭＳ ゴシック" pitchFamily="49" charset="-128"/>
              <a:cs typeface="+mn-cs"/>
            </a:rPr>
            <a:t>％増となっていたが、</a:t>
          </a:r>
          <a:r>
            <a:rPr lang="en-US" altLang="ja-JP" sz="1400">
              <a:solidFill>
                <a:schemeClr val="dk1"/>
              </a:solidFill>
              <a:effectLst/>
              <a:latin typeface="ＭＳ ゴシック" pitchFamily="49" charset="-128"/>
              <a:ea typeface="ＭＳ ゴシック" pitchFamily="49" charset="-128"/>
              <a:cs typeface="+mn-cs"/>
            </a:rPr>
            <a:t>28</a:t>
          </a:r>
          <a:r>
            <a:rPr lang="ja-JP" altLang="en-US" sz="1400">
              <a:solidFill>
                <a:schemeClr val="dk1"/>
              </a:solidFill>
              <a:effectLst/>
              <a:latin typeface="ＭＳ ゴシック" pitchFamily="49" charset="-128"/>
              <a:ea typeface="ＭＳ ゴシック" pitchFamily="49" charset="-128"/>
              <a:cs typeface="+mn-cs"/>
            </a:rPr>
            <a:t>年度は前年度比</a:t>
          </a:r>
          <a:r>
            <a:rPr lang="en-US" altLang="ja-JP" sz="1400">
              <a:solidFill>
                <a:schemeClr val="dk1"/>
              </a:solidFill>
              <a:effectLst/>
              <a:latin typeface="ＭＳ ゴシック" pitchFamily="49" charset="-128"/>
              <a:ea typeface="ＭＳ ゴシック" pitchFamily="49" charset="-128"/>
              <a:cs typeface="+mn-cs"/>
            </a:rPr>
            <a:t>1.4</a:t>
          </a:r>
          <a:r>
            <a:rPr lang="ja-JP" altLang="en-US" sz="1400">
              <a:solidFill>
                <a:schemeClr val="dk1"/>
              </a:solidFill>
              <a:effectLst/>
              <a:latin typeface="ＭＳ ゴシック" pitchFamily="49" charset="-128"/>
              <a:ea typeface="ＭＳ ゴシック" pitchFamily="49" charset="-128"/>
              <a:cs typeface="+mn-cs"/>
            </a:rPr>
            <a:t>％減となっている。退職者の増などに伴いに伴い、総費用が前年度比</a:t>
          </a:r>
          <a:r>
            <a:rPr lang="en-US" altLang="ja-JP" sz="1400">
              <a:solidFill>
                <a:schemeClr val="dk1"/>
              </a:solidFill>
              <a:effectLst/>
              <a:latin typeface="ＭＳ ゴシック" pitchFamily="49" charset="-128"/>
              <a:ea typeface="ＭＳ ゴシック" pitchFamily="49" charset="-128"/>
              <a:cs typeface="+mn-cs"/>
            </a:rPr>
            <a:t>3.1</a:t>
          </a:r>
          <a:r>
            <a:rPr lang="ja-JP" altLang="en-US" sz="1400">
              <a:solidFill>
                <a:schemeClr val="dk1"/>
              </a:solidFill>
              <a:effectLst/>
              <a:latin typeface="ＭＳ ゴシック" pitchFamily="49" charset="-128"/>
              <a:ea typeface="ＭＳ ゴシック" pitchFamily="49" charset="-128"/>
              <a:cs typeface="+mn-cs"/>
            </a:rPr>
            <a:t>％増となったことなどによる。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32128_&#26085;&#37326;&#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8.1999999999999993</v>
          </cell>
        </row>
        <row r="53">
          <cell r="N53">
            <v>60</v>
          </cell>
        </row>
        <row r="55">
          <cell r="G55" t="str">
            <v>類似団体内平均値</v>
          </cell>
          <cell r="N55">
            <v>21.2</v>
          </cell>
        </row>
        <row r="57">
          <cell r="N57">
            <v>50.4</v>
          </cell>
        </row>
        <row r="72">
          <cell r="K72" t="str">
            <v>H24</v>
          </cell>
          <cell r="L72" t="str">
            <v>H25</v>
          </cell>
          <cell r="M72" t="str">
            <v>H26</v>
          </cell>
          <cell r="N72" t="str">
            <v>H27</v>
          </cell>
          <cell r="O72" t="str">
            <v>H28</v>
          </cell>
        </row>
        <row r="73">
          <cell r="G73" t="str">
            <v>当該団体値</v>
          </cell>
          <cell r="K73">
            <v>35.200000000000003</v>
          </cell>
          <cell r="L73">
            <v>23.7</v>
          </cell>
          <cell r="M73">
            <v>11.8</v>
          </cell>
          <cell r="N73">
            <v>8.1999999999999993</v>
          </cell>
          <cell r="O73">
            <v>17.3</v>
          </cell>
        </row>
        <row r="75">
          <cell r="K75">
            <v>1.1000000000000001</v>
          </cell>
          <cell r="L75">
            <v>0.7</v>
          </cell>
          <cell r="M75">
            <v>0</v>
          </cell>
          <cell r="N75">
            <v>-0.5</v>
          </cell>
          <cell r="O75">
            <v>-1.1000000000000001</v>
          </cell>
        </row>
        <row r="77">
          <cell r="G77" t="str">
            <v>類似団体内平均値</v>
          </cell>
          <cell r="K77">
            <v>42</v>
          </cell>
          <cell r="L77">
            <v>32.6</v>
          </cell>
          <cell r="M77">
            <v>30.5</v>
          </cell>
          <cell r="N77">
            <v>21.2</v>
          </cell>
          <cell r="O77">
            <v>16.600000000000001</v>
          </cell>
        </row>
        <row r="79">
          <cell r="K79">
            <v>6.8</v>
          </cell>
          <cell r="L79">
            <v>5.9</v>
          </cell>
          <cell r="M79">
            <v>5.2</v>
          </cell>
          <cell r="N79">
            <v>4.0999999999999996</v>
          </cell>
          <cell r="O79">
            <v>3.6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50" zoomScaleNormal="5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59" t="s">
        <v>65</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60" t="s">
        <v>67</v>
      </c>
      <c r="C3" s="361"/>
      <c r="D3" s="361"/>
      <c r="E3" s="362"/>
      <c r="F3" s="362"/>
      <c r="G3" s="362"/>
      <c r="H3" s="362"/>
      <c r="I3" s="362"/>
      <c r="J3" s="362"/>
      <c r="K3" s="362"/>
      <c r="L3" s="362" t="s">
        <v>68</v>
      </c>
      <c r="M3" s="362"/>
      <c r="N3" s="362"/>
      <c r="O3" s="362"/>
      <c r="P3" s="362"/>
      <c r="Q3" s="362"/>
      <c r="R3" s="369"/>
      <c r="S3" s="369"/>
      <c r="T3" s="369"/>
      <c r="U3" s="369"/>
      <c r="V3" s="370"/>
      <c r="W3" s="344" t="s">
        <v>69</v>
      </c>
      <c r="X3" s="345"/>
      <c r="Y3" s="345"/>
      <c r="Z3" s="345"/>
      <c r="AA3" s="345"/>
      <c r="AB3" s="361"/>
      <c r="AC3" s="369" t="s">
        <v>70</v>
      </c>
      <c r="AD3" s="345"/>
      <c r="AE3" s="345"/>
      <c r="AF3" s="345"/>
      <c r="AG3" s="345"/>
      <c r="AH3" s="345"/>
      <c r="AI3" s="345"/>
      <c r="AJ3" s="345"/>
      <c r="AK3" s="345"/>
      <c r="AL3" s="346"/>
      <c r="AM3" s="344" t="s">
        <v>71</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72</v>
      </c>
      <c r="BO3" s="345"/>
      <c r="BP3" s="345"/>
      <c r="BQ3" s="345"/>
      <c r="BR3" s="345"/>
      <c r="BS3" s="345"/>
      <c r="BT3" s="345"/>
      <c r="BU3" s="346"/>
      <c r="BV3" s="344" t="s">
        <v>73</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74</v>
      </c>
      <c r="CU3" s="345"/>
      <c r="CV3" s="345"/>
      <c r="CW3" s="345"/>
      <c r="CX3" s="345"/>
      <c r="CY3" s="345"/>
      <c r="CZ3" s="345"/>
      <c r="DA3" s="346"/>
      <c r="DB3" s="344" t="s">
        <v>75</v>
      </c>
      <c r="DC3" s="345"/>
      <c r="DD3" s="345"/>
      <c r="DE3" s="345"/>
      <c r="DF3" s="345"/>
      <c r="DG3" s="345"/>
      <c r="DH3" s="345"/>
      <c r="DI3" s="346"/>
      <c r="DJ3" s="139"/>
      <c r="DK3" s="139"/>
      <c r="DL3" s="139"/>
      <c r="DM3" s="139"/>
      <c r="DN3" s="139"/>
      <c r="DO3" s="139"/>
    </row>
    <row r="4" spans="1:119" ht="18.75" customHeight="1" x14ac:dyDescent="0.15">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76</v>
      </c>
      <c r="AZ4" s="348"/>
      <c r="BA4" s="348"/>
      <c r="BB4" s="348"/>
      <c r="BC4" s="348"/>
      <c r="BD4" s="348"/>
      <c r="BE4" s="348"/>
      <c r="BF4" s="348"/>
      <c r="BG4" s="348"/>
      <c r="BH4" s="348"/>
      <c r="BI4" s="348"/>
      <c r="BJ4" s="348"/>
      <c r="BK4" s="348"/>
      <c r="BL4" s="348"/>
      <c r="BM4" s="349"/>
      <c r="BN4" s="350">
        <v>68796815</v>
      </c>
      <c r="BO4" s="351"/>
      <c r="BP4" s="351"/>
      <c r="BQ4" s="351"/>
      <c r="BR4" s="351"/>
      <c r="BS4" s="351"/>
      <c r="BT4" s="351"/>
      <c r="BU4" s="352"/>
      <c r="BV4" s="350">
        <v>67529269</v>
      </c>
      <c r="BW4" s="351"/>
      <c r="BX4" s="351"/>
      <c r="BY4" s="351"/>
      <c r="BZ4" s="351"/>
      <c r="CA4" s="351"/>
      <c r="CB4" s="351"/>
      <c r="CC4" s="352"/>
      <c r="CD4" s="353" t="s">
        <v>77</v>
      </c>
      <c r="CE4" s="354"/>
      <c r="CF4" s="354"/>
      <c r="CG4" s="354"/>
      <c r="CH4" s="354"/>
      <c r="CI4" s="354"/>
      <c r="CJ4" s="354"/>
      <c r="CK4" s="354"/>
      <c r="CL4" s="354"/>
      <c r="CM4" s="354"/>
      <c r="CN4" s="354"/>
      <c r="CO4" s="354"/>
      <c r="CP4" s="354"/>
      <c r="CQ4" s="354"/>
      <c r="CR4" s="354"/>
      <c r="CS4" s="355"/>
      <c r="CT4" s="356">
        <v>6.7</v>
      </c>
      <c r="CU4" s="357"/>
      <c r="CV4" s="357"/>
      <c r="CW4" s="357"/>
      <c r="CX4" s="357"/>
      <c r="CY4" s="357"/>
      <c r="CZ4" s="357"/>
      <c r="DA4" s="358"/>
      <c r="DB4" s="356">
        <v>8.6</v>
      </c>
      <c r="DC4" s="357"/>
      <c r="DD4" s="357"/>
      <c r="DE4" s="357"/>
      <c r="DF4" s="357"/>
      <c r="DG4" s="357"/>
      <c r="DH4" s="357"/>
      <c r="DI4" s="358"/>
      <c r="DJ4" s="139"/>
      <c r="DK4" s="139"/>
      <c r="DL4" s="139"/>
      <c r="DM4" s="139"/>
      <c r="DN4" s="139"/>
      <c r="DO4" s="139"/>
    </row>
    <row r="5" spans="1:119" ht="18.75" customHeight="1" x14ac:dyDescent="0.15">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78</v>
      </c>
      <c r="AN5" s="417"/>
      <c r="AO5" s="417"/>
      <c r="AP5" s="417"/>
      <c r="AQ5" s="417"/>
      <c r="AR5" s="417"/>
      <c r="AS5" s="417"/>
      <c r="AT5" s="418"/>
      <c r="AU5" s="419" t="s">
        <v>79</v>
      </c>
      <c r="AV5" s="420"/>
      <c r="AW5" s="420"/>
      <c r="AX5" s="420"/>
      <c r="AY5" s="421" t="s">
        <v>80</v>
      </c>
      <c r="AZ5" s="422"/>
      <c r="BA5" s="422"/>
      <c r="BB5" s="422"/>
      <c r="BC5" s="422"/>
      <c r="BD5" s="422"/>
      <c r="BE5" s="422"/>
      <c r="BF5" s="422"/>
      <c r="BG5" s="422"/>
      <c r="BH5" s="422"/>
      <c r="BI5" s="422"/>
      <c r="BJ5" s="422"/>
      <c r="BK5" s="422"/>
      <c r="BL5" s="422"/>
      <c r="BM5" s="423"/>
      <c r="BN5" s="387">
        <v>66281575</v>
      </c>
      <c r="BO5" s="388"/>
      <c r="BP5" s="388"/>
      <c r="BQ5" s="388"/>
      <c r="BR5" s="388"/>
      <c r="BS5" s="388"/>
      <c r="BT5" s="388"/>
      <c r="BU5" s="389"/>
      <c r="BV5" s="387">
        <v>64393664</v>
      </c>
      <c r="BW5" s="388"/>
      <c r="BX5" s="388"/>
      <c r="BY5" s="388"/>
      <c r="BZ5" s="388"/>
      <c r="CA5" s="388"/>
      <c r="CB5" s="388"/>
      <c r="CC5" s="389"/>
      <c r="CD5" s="390" t="s">
        <v>81</v>
      </c>
      <c r="CE5" s="391"/>
      <c r="CF5" s="391"/>
      <c r="CG5" s="391"/>
      <c r="CH5" s="391"/>
      <c r="CI5" s="391"/>
      <c r="CJ5" s="391"/>
      <c r="CK5" s="391"/>
      <c r="CL5" s="391"/>
      <c r="CM5" s="391"/>
      <c r="CN5" s="391"/>
      <c r="CO5" s="391"/>
      <c r="CP5" s="391"/>
      <c r="CQ5" s="391"/>
      <c r="CR5" s="391"/>
      <c r="CS5" s="392"/>
      <c r="CT5" s="384">
        <v>93.9</v>
      </c>
      <c r="CU5" s="385"/>
      <c r="CV5" s="385"/>
      <c r="CW5" s="385"/>
      <c r="CX5" s="385"/>
      <c r="CY5" s="385"/>
      <c r="CZ5" s="385"/>
      <c r="DA5" s="386"/>
      <c r="DB5" s="384">
        <v>91.8</v>
      </c>
      <c r="DC5" s="385"/>
      <c r="DD5" s="385"/>
      <c r="DE5" s="385"/>
      <c r="DF5" s="385"/>
      <c r="DG5" s="385"/>
      <c r="DH5" s="385"/>
      <c r="DI5" s="386"/>
      <c r="DJ5" s="139"/>
      <c r="DK5" s="139"/>
      <c r="DL5" s="139"/>
      <c r="DM5" s="139"/>
      <c r="DN5" s="139"/>
      <c r="DO5" s="139"/>
    </row>
    <row r="6" spans="1:119" ht="18.75" customHeight="1" x14ac:dyDescent="0.15">
      <c r="A6" s="140"/>
      <c r="B6" s="393" t="s">
        <v>82</v>
      </c>
      <c r="C6" s="394"/>
      <c r="D6" s="394"/>
      <c r="E6" s="395"/>
      <c r="F6" s="395"/>
      <c r="G6" s="395"/>
      <c r="H6" s="395"/>
      <c r="I6" s="395"/>
      <c r="J6" s="395"/>
      <c r="K6" s="395"/>
      <c r="L6" s="395" t="s">
        <v>83</v>
      </c>
      <c r="M6" s="395"/>
      <c r="N6" s="395"/>
      <c r="O6" s="395"/>
      <c r="P6" s="395"/>
      <c r="Q6" s="395"/>
      <c r="R6" s="399"/>
      <c r="S6" s="399"/>
      <c r="T6" s="399"/>
      <c r="U6" s="399"/>
      <c r="V6" s="400"/>
      <c r="W6" s="403" t="s">
        <v>84</v>
      </c>
      <c r="X6" s="404"/>
      <c r="Y6" s="404"/>
      <c r="Z6" s="404"/>
      <c r="AA6" s="404"/>
      <c r="AB6" s="394"/>
      <c r="AC6" s="407" t="s">
        <v>85</v>
      </c>
      <c r="AD6" s="408"/>
      <c r="AE6" s="408"/>
      <c r="AF6" s="408"/>
      <c r="AG6" s="408"/>
      <c r="AH6" s="408"/>
      <c r="AI6" s="408"/>
      <c r="AJ6" s="408"/>
      <c r="AK6" s="408"/>
      <c r="AL6" s="409"/>
      <c r="AM6" s="416" t="s">
        <v>86</v>
      </c>
      <c r="AN6" s="417"/>
      <c r="AO6" s="417"/>
      <c r="AP6" s="417"/>
      <c r="AQ6" s="417"/>
      <c r="AR6" s="417"/>
      <c r="AS6" s="417"/>
      <c r="AT6" s="418"/>
      <c r="AU6" s="419" t="s">
        <v>79</v>
      </c>
      <c r="AV6" s="420"/>
      <c r="AW6" s="420"/>
      <c r="AX6" s="420"/>
      <c r="AY6" s="421" t="s">
        <v>87</v>
      </c>
      <c r="AZ6" s="422"/>
      <c r="BA6" s="422"/>
      <c r="BB6" s="422"/>
      <c r="BC6" s="422"/>
      <c r="BD6" s="422"/>
      <c r="BE6" s="422"/>
      <c r="BF6" s="422"/>
      <c r="BG6" s="422"/>
      <c r="BH6" s="422"/>
      <c r="BI6" s="422"/>
      <c r="BJ6" s="422"/>
      <c r="BK6" s="422"/>
      <c r="BL6" s="422"/>
      <c r="BM6" s="423"/>
      <c r="BN6" s="387">
        <v>2515240</v>
      </c>
      <c r="BO6" s="388"/>
      <c r="BP6" s="388"/>
      <c r="BQ6" s="388"/>
      <c r="BR6" s="388"/>
      <c r="BS6" s="388"/>
      <c r="BT6" s="388"/>
      <c r="BU6" s="389"/>
      <c r="BV6" s="387">
        <v>3135605</v>
      </c>
      <c r="BW6" s="388"/>
      <c r="BX6" s="388"/>
      <c r="BY6" s="388"/>
      <c r="BZ6" s="388"/>
      <c r="CA6" s="388"/>
      <c r="CB6" s="388"/>
      <c r="CC6" s="389"/>
      <c r="CD6" s="390" t="s">
        <v>88</v>
      </c>
      <c r="CE6" s="391"/>
      <c r="CF6" s="391"/>
      <c r="CG6" s="391"/>
      <c r="CH6" s="391"/>
      <c r="CI6" s="391"/>
      <c r="CJ6" s="391"/>
      <c r="CK6" s="391"/>
      <c r="CL6" s="391"/>
      <c r="CM6" s="391"/>
      <c r="CN6" s="391"/>
      <c r="CO6" s="391"/>
      <c r="CP6" s="391"/>
      <c r="CQ6" s="391"/>
      <c r="CR6" s="391"/>
      <c r="CS6" s="392"/>
      <c r="CT6" s="424">
        <v>95.6</v>
      </c>
      <c r="CU6" s="425"/>
      <c r="CV6" s="425"/>
      <c r="CW6" s="425"/>
      <c r="CX6" s="425"/>
      <c r="CY6" s="425"/>
      <c r="CZ6" s="425"/>
      <c r="DA6" s="426"/>
      <c r="DB6" s="424">
        <v>91.8</v>
      </c>
      <c r="DC6" s="425"/>
      <c r="DD6" s="425"/>
      <c r="DE6" s="425"/>
      <c r="DF6" s="425"/>
      <c r="DG6" s="425"/>
      <c r="DH6" s="425"/>
      <c r="DI6" s="426"/>
      <c r="DJ6" s="139"/>
      <c r="DK6" s="139"/>
      <c r="DL6" s="139"/>
      <c r="DM6" s="139"/>
      <c r="DN6" s="139"/>
      <c r="DO6" s="139"/>
    </row>
    <row r="7" spans="1:119" ht="18.75" customHeight="1" x14ac:dyDescent="0.15">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89</v>
      </c>
      <c r="AN7" s="417"/>
      <c r="AO7" s="417"/>
      <c r="AP7" s="417"/>
      <c r="AQ7" s="417"/>
      <c r="AR7" s="417"/>
      <c r="AS7" s="417"/>
      <c r="AT7" s="418"/>
      <c r="AU7" s="419" t="s">
        <v>90</v>
      </c>
      <c r="AV7" s="420"/>
      <c r="AW7" s="420"/>
      <c r="AX7" s="420"/>
      <c r="AY7" s="421" t="s">
        <v>91</v>
      </c>
      <c r="AZ7" s="422"/>
      <c r="BA7" s="422"/>
      <c r="BB7" s="422"/>
      <c r="BC7" s="422"/>
      <c r="BD7" s="422"/>
      <c r="BE7" s="422"/>
      <c r="BF7" s="422"/>
      <c r="BG7" s="422"/>
      <c r="BH7" s="422"/>
      <c r="BI7" s="422"/>
      <c r="BJ7" s="422"/>
      <c r="BK7" s="422"/>
      <c r="BL7" s="422"/>
      <c r="BM7" s="423"/>
      <c r="BN7" s="387">
        <v>210370</v>
      </c>
      <c r="BO7" s="388"/>
      <c r="BP7" s="388"/>
      <c r="BQ7" s="388"/>
      <c r="BR7" s="388"/>
      <c r="BS7" s="388"/>
      <c r="BT7" s="388"/>
      <c r="BU7" s="389"/>
      <c r="BV7" s="387">
        <v>229899</v>
      </c>
      <c r="BW7" s="388"/>
      <c r="BX7" s="388"/>
      <c r="BY7" s="388"/>
      <c r="BZ7" s="388"/>
      <c r="CA7" s="388"/>
      <c r="CB7" s="388"/>
      <c r="CC7" s="389"/>
      <c r="CD7" s="390" t="s">
        <v>92</v>
      </c>
      <c r="CE7" s="391"/>
      <c r="CF7" s="391"/>
      <c r="CG7" s="391"/>
      <c r="CH7" s="391"/>
      <c r="CI7" s="391"/>
      <c r="CJ7" s="391"/>
      <c r="CK7" s="391"/>
      <c r="CL7" s="391"/>
      <c r="CM7" s="391"/>
      <c r="CN7" s="391"/>
      <c r="CO7" s="391"/>
      <c r="CP7" s="391"/>
      <c r="CQ7" s="391"/>
      <c r="CR7" s="391"/>
      <c r="CS7" s="392"/>
      <c r="CT7" s="387">
        <v>34485847</v>
      </c>
      <c r="CU7" s="388"/>
      <c r="CV7" s="388"/>
      <c r="CW7" s="388"/>
      <c r="CX7" s="388"/>
      <c r="CY7" s="388"/>
      <c r="CZ7" s="388"/>
      <c r="DA7" s="389"/>
      <c r="DB7" s="387">
        <v>33661441</v>
      </c>
      <c r="DC7" s="388"/>
      <c r="DD7" s="388"/>
      <c r="DE7" s="388"/>
      <c r="DF7" s="388"/>
      <c r="DG7" s="388"/>
      <c r="DH7" s="388"/>
      <c r="DI7" s="389"/>
      <c r="DJ7" s="139"/>
      <c r="DK7" s="139"/>
      <c r="DL7" s="139"/>
      <c r="DM7" s="139"/>
      <c r="DN7" s="139"/>
      <c r="DO7" s="139"/>
    </row>
    <row r="8" spans="1:119" ht="18.75" customHeight="1" thickBot="1" x14ac:dyDescent="0.2">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93</v>
      </c>
      <c r="AN8" s="417"/>
      <c r="AO8" s="417"/>
      <c r="AP8" s="417"/>
      <c r="AQ8" s="417"/>
      <c r="AR8" s="417"/>
      <c r="AS8" s="417"/>
      <c r="AT8" s="418"/>
      <c r="AU8" s="419" t="s">
        <v>94</v>
      </c>
      <c r="AV8" s="420"/>
      <c r="AW8" s="420"/>
      <c r="AX8" s="420"/>
      <c r="AY8" s="421" t="s">
        <v>95</v>
      </c>
      <c r="AZ8" s="422"/>
      <c r="BA8" s="422"/>
      <c r="BB8" s="422"/>
      <c r="BC8" s="422"/>
      <c r="BD8" s="422"/>
      <c r="BE8" s="422"/>
      <c r="BF8" s="422"/>
      <c r="BG8" s="422"/>
      <c r="BH8" s="422"/>
      <c r="BI8" s="422"/>
      <c r="BJ8" s="422"/>
      <c r="BK8" s="422"/>
      <c r="BL8" s="422"/>
      <c r="BM8" s="423"/>
      <c r="BN8" s="387">
        <v>2304870</v>
      </c>
      <c r="BO8" s="388"/>
      <c r="BP8" s="388"/>
      <c r="BQ8" s="388"/>
      <c r="BR8" s="388"/>
      <c r="BS8" s="388"/>
      <c r="BT8" s="388"/>
      <c r="BU8" s="389"/>
      <c r="BV8" s="387">
        <v>2905706</v>
      </c>
      <c r="BW8" s="388"/>
      <c r="BX8" s="388"/>
      <c r="BY8" s="388"/>
      <c r="BZ8" s="388"/>
      <c r="CA8" s="388"/>
      <c r="CB8" s="388"/>
      <c r="CC8" s="389"/>
      <c r="CD8" s="390" t="s">
        <v>96</v>
      </c>
      <c r="CE8" s="391"/>
      <c r="CF8" s="391"/>
      <c r="CG8" s="391"/>
      <c r="CH8" s="391"/>
      <c r="CI8" s="391"/>
      <c r="CJ8" s="391"/>
      <c r="CK8" s="391"/>
      <c r="CL8" s="391"/>
      <c r="CM8" s="391"/>
      <c r="CN8" s="391"/>
      <c r="CO8" s="391"/>
      <c r="CP8" s="391"/>
      <c r="CQ8" s="391"/>
      <c r="CR8" s="391"/>
      <c r="CS8" s="392"/>
      <c r="CT8" s="427">
        <v>0.97</v>
      </c>
      <c r="CU8" s="428"/>
      <c r="CV8" s="428"/>
      <c r="CW8" s="428"/>
      <c r="CX8" s="428"/>
      <c r="CY8" s="428"/>
      <c r="CZ8" s="428"/>
      <c r="DA8" s="429"/>
      <c r="DB8" s="427">
        <v>0.96</v>
      </c>
      <c r="DC8" s="428"/>
      <c r="DD8" s="428"/>
      <c r="DE8" s="428"/>
      <c r="DF8" s="428"/>
      <c r="DG8" s="428"/>
      <c r="DH8" s="428"/>
      <c r="DI8" s="429"/>
      <c r="DJ8" s="139"/>
      <c r="DK8" s="139"/>
      <c r="DL8" s="139"/>
      <c r="DM8" s="139"/>
      <c r="DN8" s="139"/>
      <c r="DO8" s="139"/>
    </row>
    <row r="9" spans="1:119" ht="18.75" customHeight="1" thickBot="1" x14ac:dyDescent="0.2">
      <c r="A9" s="140"/>
      <c r="B9" s="381" t="s">
        <v>97</v>
      </c>
      <c r="C9" s="382"/>
      <c r="D9" s="382"/>
      <c r="E9" s="382"/>
      <c r="F9" s="382"/>
      <c r="G9" s="382"/>
      <c r="H9" s="382"/>
      <c r="I9" s="382"/>
      <c r="J9" s="382"/>
      <c r="K9" s="430"/>
      <c r="L9" s="431" t="s">
        <v>98</v>
      </c>
      <c r="M9" s="432"/>
      <c r="N9" s="432"/>
      <c r="O9" s="432"/>
      <c r="P9" s="432"/>
      <c r="Q9" s="433"/>
      <c r="R9" s="434">
        <v>186283</v>
      </c>
      <c r="S9" s="435"/>
      <c r="T9" s="435"/>
      <c r="U9" s="435"/>
      <c r="V9" s="436"/>
      <c r="W9" s="344" t="s">
        <v>99</v>
      </c>
      <c r="X9" s="345"/>
      <c r="Y9" s="345"/>
      <c r="Z9" s="345"/>
      <c r="AA9" s="345"/>
      <c r="AB9" s="345"/>
      <c r="AC9" s="345"/>
      <c r="AD9" s="345"/>
      <c r="AE9" s="345"/>
      <c r="AF9" s="345"/>
      <c r="AG9" s="345"/>
      <c r="AH9" s="345"/>
      <c r="AI9" s="345"/>
      <c r="AJ9" s="345"/>
      <c r="AK9" s="345"/>
      <c r="AL9" s="346"/>
      <c r="AM9" s="416" t="s">
        <v>100</v>
      </c>
      <c r="AN9" s="417"/>
      <c r="AO9" s="417"/>
      <c r="AP9" s="417"/>
      <c r="AQ9" s="417"/>
      <c r="AR9" s="417"/>
      <c r="AS9" s="417"/>
      <c r="AT9" s="418"/>
      <c r="AU9" s="419" t="s">
        <v>79</v>
      </c>
      <c r="AV9" s="420"/>
      <c r="AW9" s="420"/>
      <c r="AX9" s="420"/>
      <c r="AY9" s="421" t="s">
        <v>101</v>
      </c>
      <c r="AZ9" s="422"/>
      <c r="BA9" s="422"/>
      <c r="BB9" s="422"/>
      <c r="BC9" s="422"/>
      <c r="BD9" s="422"/>
      <c r="BE9" s="422"/>
      <c r="BF9" s="422"/>
      <c r="BG9" s="422"/>
      <c r="BH9" s="422"/>
      <c r="BI9" s="422"/>
      <c r="BJ9" s="422"/>
      <c r="BK9" s="422"/>
      <c r="BL9" s="422"/>
      <c r="BM9" s="423"/>
      <c r="BN9" s="387">
        <v>-600836</v>
      </c>
      <c r="BO9" s="388"/>
      <c r="BP9" s="388"/>
      <c r="BQ9" s="388"/>
      <c r="BR9" s="388"/>
      <c r="BS9" s="388"/>
      <c r="BT9" s="388"/>
      <c r="BU9" s="389"/>
      <c r="BV9" s="387">
        <v>735855</v>
      </c>
      <c r="BW9" s="388"/>
      <c r="BX9" s="388"/>
      <c r="BY9" s="388"/>
      <c r="BZ9" s="388"/>
      <c r="CA9" s="388"/>
      <c r="CB9" s="388"/>
      <c r="CC9" s="389"/>
      <c r="CD9" s="390" t="s">
        <v>102</v>
      </c>
      <c r="CE9" s="391"/>
      <c r="CF9" s="391"/>
      <c r="CG9" s="391"/>
      <c r="CH9" s="391"/>
      <c r="CI9" s="391"/>
      <c r="CJ9" s="391"/>
      <c r="CK9" s="391"/>
      <c r="CL9" s="391"/>
      <c r="CM9" s="391"/>
      <c r="CN9" s="391"/>
      <c r="CO9" s="391"/>
      <c r="CP9" s="391"/>
      <c r="CQ9" s="391"/>
      <c r="CR9" s="391"/>
      <c r="CS9" s="392"/>
      <c r="CT9" s="384">
        <v>7.1</v>
      </c>
      <c r="CU9" s="385"/>
      <c r="CV9" s="385"/>
      <c r="CW9" s="385"/>
      <c r="CX9" s="385"/>
      <c r="CY9" s="385"/>
      <c r="CZ9" s="385"/>
      <c r="DA9" s="386"/>
      <c r="DB9" s="384">
        <v>7.2</v>
      </c>
      <c r="DC9" s="385"/>
      <c r="DD9" s="385"/>
      <c r="DE9" s="385"/>
      <c r="DF9" s="385"/>
      <c r="DG9" s="385"/>
      <c r="DH9" s="385"/>
      <c r="DI9" s="386"/>
      <c r="DJ9" s="139"/>
      <c r="DK9" s="139"/>
      <c r="DL9" s="139"/>
      <c r="DM9" s="139"/>
      <c r="DN9" s="139"/>
      <c r="DO9" s="139"/>
    </row>
    <row r="10" spans="1:119" ht="18.75" customHeight="1" thickBot="1" x14ac:dyDescent="0.2">
      <c r="A10" s="140"/>
      <c r="B10" s="381"/>
      <c r="C10" s="382"/>
      <c r="D10" s="382"/>
      <c r="E10" s="382"/>
      <c r="F10" s="382"/>
      <c r="G10" s="382"/>
      <c r="H10" s="382"/>
      <c r="I10" s="382"/>
      <c r="J10" s="382"/>
      <c r="K10" s="430"/>
      <c r="L10" s="437" t="s">
        <v>103</v>
      </c>
      <c r="M10" s="417"/>
      <c r="N10" s="417"/>
      <c r="O10" s="417"/>
      <c r="P10" s="417"/>
      <c r="Q10" s="418"/>
      <c r="R10" s="438">
        <v>180052</v>
      </c>
      <c r="S10" s="439"/>
      <c r="T10" s="439"/>
      <c r="U10" s="439"/>
      <c r="V10" s="440"/>
      <c r="W10" s="375"/>
      <c r="X10" s="376"/>
      <c r="Y10" s="376"/>
      <c r="Z10" s="376"/>
      <c r="AA10" s="376"/>
      <c r="AB10" s="376"/>
      <c r="AC10" s="376"/>
      <c r="AD10" s="376"/>
      <c r="AE10" s="376"/>
      <c r="AF10" s="376"/>
      <c r="AG10" s="376"/>
      <c r="AH10" s="376"/>
      <c r="AI10" s="376"/>
      <c r="AJ10" s="376"/>
      <c r="AK10" s="376"/>
      <c r="AL10" s="379"/>
      <c r="AM10" s="416" t="s">
        <v>104</v>
      </c>
      <c r="AN10" s="417"/>
      <c r="AO10" s="417"/>
      <c r="AP10" s="417"/>
      <c r="AQ10" s="417"/>
      <c r="AR10" s="417"/>
      <c r="AS10" s="417"/>
      <c r="AT10" s="418"/>
      <c r="AU10" s="419" t="s">
        <v>105</v>
      </c>
      <c r="AV10" s="420"/>
      <c r="AW10" s="420"/>
      <c r="AX10" s="420"/>
      <c r="AY10" s="421" t="s">
        <v>106</v>
      </c>
      <c r="AZ10" s="422"/>
      <c r="BA10" s="422"/>
      <c r="BB10" s="422"/>
      <c r="BC10" s="422"/>
      <c r="BD10" s="422"/>
      <c r="BE10" s="422"/>
      <c r="BF10" s="422"/>
      <c r="BG10" s="422"/>
      <c r="BH10" s="422"/>
      <c r="BI10" s="422"/>
      <c r="BJ10" s="422"/>
      <c r="BK10" s="422"/>
      <c r="BL10" s="422"/>
      <c r="BM10" s="423"/>
      <c r="BN10" s="387">
        <v>1448625</v>
      </c>
      <c r="BO10" s="388"/>
      <c r="BP10" s="388"/>
      <c r="BQ10" s="388"/>
      <c r="BR10" s="388"/>
      <c r="BS10" s="388"/>
      <c r="BT10" s="388"/>
      <c r="BU10" s="389"/>
      <c r="BV10" s="387">
        <v>863955</v>
      </c>
      <c r="BW10" s="388"/>
      <c r="BX10" s="388"/>
      <c r="BY10" s="388"/>
      <c r="BZ10" s="388"/>
      <c r="CA10" s="388"/>
      <c r="CB10" s="388"/>
      <c r="CC10" s="38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381"/>
      <c r="C11" s="382"/>
      <c r="D11" s="382"/>
      <c r="E11" s="382"/>
      <c r="F11" s="382"/>
      <c r="G11" s="382"/>
      <c r="H11" s="382"/>
      <c r="I11" s="382"/>
      <c r="J11" s="382"/>
      <c r="K11" s="430"/>
      <c r="L11" s="441" t="s">
        <v>108</v>
      </c>
      <c r="M11" s="442"/>
      <c r="N11" s="442"/>
      <c r="O11" s="442"/>
      <c r="P11" s="442"/>
      <c r="Q11" s="443"/>
      <c r="R11" s="444" t="s">
        <v>109</v>
      </c>
      <c r="S11" s="445"/>
      <c r="T11" s="445"/>
      <c r="U11" s="445"/>
      <c r="V11" s="446"/>
      <c r="W11" s="375"/>
      <c r="X11" s="376"/>
      <c r="Y11" s="376"/>
      <c r="Z11" s="376"/>
      <c r="AA11" s="376"/>
      <c r="AB11" s="376"/>
      <c r="AC11" s="376"/>
      <c r="AD11" s="376"/>
      <c r="AE11" s="376"/>
      <c r="AF11" s="376"/>
      <c r="AG11" s="376"/>
      <c r="AH11" s="376"/>
      <c r="AI11" s="376"/>
      <c r="AJ11" s="376"/>
      <c r="AK11" s="376"/>
      <c r="AL11" s="379"/>
      <c r="AM11" s="416" t="s">
        <v>110</v>
      </c>
      <c r="AN11" s="417"/>
      <c r="AO11" s="417"/>
      <c r="AP11" s="417"/>
      <c r="AQ11" s="417"/>
      <c r="AR11" s="417"/>
      <c r="AS11" s="417"/>
      <c r="AT11" s="418"/>
      <c r="AU11" s="419" t="s">
        <v>79</v>
      </c>
      <c r="AV11" s="420"/>
      <c r="AW11" s="420"/>
      <c r="AX11" s="420"/>
      <c r="AY11" s="421" t="s">
        <v>111</v>
      </c>
      <c r="AZ11" s="422"/>
      <c r="BA11" s="422"/>
      <c r="BB11" s="422"/>
      <c r="BC11" s="422"/>
      <c r="BD11" s="422"/>
      <c r="BE11" s="422"/>
      <c r="BF11" s="422"/>
      <c r="BG11" s="422"/>
      <c r="BH11" s="422"/>
      <c r="BI11" s="422"/>
      <c r="BJ11" s="422"/>
      <c r="BK11" s="422"/>
      <c r="BL11" s="422"/>
      <c r="BM11" s="423"/>
      <c r="BN11" s="387" t="s">
        <v>112</v>
      </c>
      <c r="BO11" s="388"/>
      <c r="BP11" s="388"/>
      <c r="BQ11" s="388"/>
      <c r="BR11" s="388"/>
      <c r="BS11" s="388"/>
      <c r="BT11" s="388"/>
      <c r="BU11" s="389"/>
      <c r="BV11" s="387" t="s">
        <v>112</v>
      </c>
      <c r="BW11" s="388"/>
      <c r="BX11" s="388"/>
      <c r="BY11" s="388"/>
      <c r="BZ11" s="388"/>
      <c r="CA11" s="388"/>
      <c r="CB11" s="388"/>
      <c r="CC11" s="389"/>
      <c r="CD11" s="390" t="s">
        <v>113</v>
      </c>
      <c r="CE11" s="391"/>
      <c r="CF11" s="391"/>
      <c r="CG11" s="391"/>
      <c r="CH11" s="391"/>
      <c r="CI11" s="391"/>
      <c r="CJ11" s="391"/>
      <c r="CK11" s="391"/>
      <c r="CL11" s="391"/>
      <c r="CM11" s="391"/>
      <c r="CN11" s="391"/>
      <c r="CO11" s="391"/>
      <c r="CP11" s="391"/>
      <c r="CQ11" s="391"/>
      <c r="CR11" s="391"/>
      <c r="CS11" s="392"/>
      <c r="CT11" s="427" t="s">
        <v>112</v>
      </c>
      <c r="CU11" s="428"/>
      <c r="CV11" s="428"/>
      <c r="CW11" s="428"/>
      <c r="CX11" s="428"/>
      <c r="CY11" s="428"/>
      <c r="CZ11" s="428"/>
      <c r="DA11" s="429"/>
      <c r="DB11" s="427" t="s">
        <v>112</v>
      </c>
      <c r="DC11" s="428"/>
      <c r="DD11" s="428"/>
      <c r="DE11" s="428"/>
      <c r="DF11" s="428"/>
      <c r="DG11" s="428"/>
      <c r="DH11" s="428"/>
      <c r="DI11" s="429"/>
      <c r="DJ11" s="139"/>
      <c r="DK11" s="139"/>
      <c r="DL11" s="139"/>
      <c r="DM11" s="139"/>
      <c r="DN11" s="139"/>
      <c r="DO11" s="139"/>
    </row>
    <row r="12" spans="1:119" ht="18.75" customHeight="1" x14ac:dyDescent="0.15">
      <c r="A12" s="140"/>
      <c r="B12" s="447" t="s">
        <v>114</v>
      </c>
      <c r="C12" s="448"/>
      <c r="D12" s="448"/>
      <c r="E12" s="448"/>
      <c r="F12" s="448"/>
      <c r="G12" s="448"/>
      <c r="H12" s="448"/>
      <c r="I12" s="448"/>
      <c r="J12" s="448"/>
      <c r="K12" s="449"/>
      <c r="L12" s="456" t="s">
        <v>115</v>
      </c>
      <c r="M12" s="457"/>
      <c r="N12" s="457"/>
      <c r="O12" s="457"/>
      <c r="P12" s="457"/>
      <c r="Q12" s="458"/>
      <c r="R12" s="459">
        <v>183589</v>
      </c>
      <c r="S12" s="460"/>
      <c r="T12" s="460"/>
      <c r="U12" s="460"/>
      <c r="V12" s="461"/>
      <c r="W12" s="462" t="s">
        <v>1</v>
      </c>
      <c r="X12" s="420"/>
      <c r="Y12" s="420"/>
      <c r="Z12" s="420"/>
      <c r="AA12" s="420"/>
      <c r="AB12" s="463"/>
      <c r="AC12" s="419" t="s">
        <v>116</v>
      </c>
      <c r="AD12" s="420"/>
      <c r="AE12" s="420"/>
      <c r="AF12" s="420"/>
      <c r="AG12" s="463"/>
      <c r="AH12" s="419" t="s">
        <v>117</v>
      </c>
      <c r="AI12" s="420"/>
      <c r="AJ12" s="420"/>
      <c r="AK12" s="420"/>
      <c r="AL12" s="464"/>
      <c r="AM12" s="416" t="s">
        <v>118</v>
      </c>
      <c r="AN12" s="417"/>
      <c r="AO12" s="417"/>
      <c r="AP12" s="417"/>
      <c r="AQ12" s="417"/>
      <c r="AR12" s="417"/>
      <c r="AS12" s="417"/>
      <c r="AT12" s="418"/>
      <c r="AU12" s="419" t="s">
        <v>119</v>
      </c>
      <c r="AV12" s="420"/>
      <c r="AW12" s="420"/>
      <c r="AX12" s="420"/>
      <c r="AY12" s="421" t="s">
        <v>120</v>
      </c>
      <c r="AZ12" s="422"/>
      <c r="BA12" s="422"/>
      <c r="BB12" s="422"/>
      <c r="BC12" s="422"/>
      <c r="BD12" s="422"/>
      <c r="BE12" s="422"/>
      <c r="BF12" s="422"/>
      <c r="BG12" s="422"/>
      <c r="BH12" s="422"/>
      <c r="BI12" s="422"/>
      <c r="BJ12" s="422"/>
      <c r="BK12" s="422"/>
      <c r="BL12" s="422"/>
      <c r="BM12" s="423"/>
      <c r="BN12" s="387">
        <v>1490335</v>
      </c>
      <c r="BO12" s="388"/>
      <c r="BP12" s="388"/>
      <c r="BQ12" s="388"/>
      <c r="BR12" s="388"/>
      <c r="BS12" s="388"/>
      <c r="BT12" s="388"/>
      <c r="BU12" s="389"/>
      <c r="BV12" s="387">
        <v>1622343</v>
      </c>
      <c r="BW12" s="388"/>
      <c r="BX12" s="388"/>
      <c r="BY12" s="388"/>
      <c r="BZ12" s="388"/>
      <c r="CA12" s="388"/>
      <c r="CB12" s="388"/>
      <c r="CC12" s="389"/>
      <c r="CD12" s="390" t="s">
        <v>121</v>
      </c>
      <c r="CE12" s="391"/>
      <c r="CF12" s="391"/>
      <c r="CG12" s="391"/>
      <c r="CH12" s="391"/>
      <c r="CI12" s="391"/>
      <c r="CJ12" s="391"/>
      <c r="CK12" s="391"/>
      <c r="CL12" s="391"/>
      <c r="CM12" s="391"/>
      <c r="CN12" s="391"/>
      <c r="CO12" s="391"/>
      <c r="CP12" s="391"/>
      <c r="CQ12" s="391"/>
      <c r="CR12" s="391"/>
      <c r="CS12" s="392"/>
      <c r="CT12" s="427" t="s">
        <v>122</v>
      </c>
      <c r="CU12" s="428"/>
      <c r="CV12" s="428"/>
      <c r="CW12" s="428"/>
      <c r="CX12" s="428"/>
      <c r="CY12" s="428"/>
      <c r="CZ12" s="428"/>
      <c r="DA12" s="429"/>
      <c r="DB12" s="427" t="s">
        <v>122</v>
      </c>
      <c r="DC12" s="428"/>
      <c r="DD12" s="428"/>
      <c r="DE12" s="428"/>
      <c r="DF12" s="428"/>
      <c r="DG12" s="428"/>
      <c r="DH12" s="428"/>
      <c r="DI12" s="429"/>
      <c r="DJ12" s="139"/>
      <c r="DK12" s="139"/>
      <c r="DL12" s="139"/>
      <c r="DM12" s="139"/>
      <c r="DN12" s="139"/>
      <c r="DO12" s="139"/>
    </row>
    <row r="13" spans="1:119" ht="18.75" customHeight="1" x14ac:dyDescent="0.15">
      <c r="A13" s="140"/>
      <c r="B13" s="450"/>
      <c r="C13" s="451"/>
      <c r="D13" s="451"/>
      <c r="E13" s="451"/>
      <c r="F13" s="451"/>
      <c r="G13" s="451"/>
      <c r="H13" s="451"/>
      <c r="I13" s="451"/>
      <c r="J13" s="451"/>
      <c r="K13" s="452"/>
      <c r="L13" s="150"/>
      <c r="M13" s="475" t="s">
        <v>123</v>
      </c>
      <c r="N13" s="476"/>
      <c r="O13" s="476"/>
      <c r="P13" s="476"/>
      <c r="Q13" s="477"/>
      <c r="R13" s="468">
        <v>180784</v>
      </c>
      <c r="S13" s="469"/>
      <c r="T13" s="469"/>
      <c r="U13" s="469"/>
      <c r="V13" s="470"/>
      <c r="W13" s="403" t="s">
        <v>124</v>
      </c>
      <c r="X13" s="404"/>
      <c r="Y13" s="404"/>
      <c r="Z13" s="404"/>
      <c r="AA13" s="404"/>
      <c r="AB13" s="394"/>
      <c r="AC13" s="438">
        <v>564</v>
      </c>
      <c r="AD13" s="439"/>
      <c r="AE13" s="439"/>
      <c r="AF13" s="439"/>
      <c r="AG13" s="478"/>
      <c r="AH13" s="438">
        <v>503</v>
      </c>
      <c r="AI13" s="439"/>
      <c r="AJ13" s="439"/>
      <c r="AK13" s="439"/>
      <c r="AL13" s="440"/>
      <c r="AM13" s="416" t="s">
        <v>125</v>
      </c>
      <c r="AN13" s="417"/>
      <c r="AO13" s="417"/>
      <c r="AP13" s="417"/>
      <c r="AQ13" s="417"/>
      <c r="AR13" s="417"/>
      <c r="AS13" s="417"/>
      <c r="AT13" s="418"/>
      <c r="AU13" s="419" t="s">
        <v>126</v>
      </c>
      <c r="AV13" s="420"/>
      <c r="AW13" s="420"/>
      <c r="AX13" s="420"/>
      <c r="AY13" s="421" t="s">
        <v>127</v>
      </c>
      <c r="AZ13" s="422"/>
      <c r="BA13" s="422"/>
      <c r="BB13" s="422"/>
      <c r="BC13" s="422"/>
      <c r="BD13" s="422"/>
      <c r="BE13" s="422"/>
      <c r="BF13" s="422"/>
      <c r="BG13" s="422"/>
      <c r="BH13" s="422"/>
      <c r="BI13" s="422"/>
      <c r="BJ13" s="422"/>
      <c r="BK13" s="422"/>
      <c r="BL13" s="422"/>
      <c r="BM13" s="423"/>
      <c r="BN13" s="387">
        <v>-642546</v>
      </c>
      <c r="BO13" s="388"/>
      <c r="BP13" s="388"/>
      <c r="BQ13" s="388"/>
      <c r="BR13" s="388"/>
      <c r="BS13" s="388"/>
      <c r="BT13" s="388"/>
      <c r="BU13" s="389"/>
      <c r="BV13" s="387">
        <v>-22533</v>
      </c>
      <c r="BW13" s="388"/>
      <c r="BX13" s="388"/>
      <c r="BY13" s="388"/>
      <c r="BZ13" s="388"/>
      <c r="CA13" s="388"/>
      <c r="CB13" s="388"/>
      <c r="CC13" s="389"/>
      <c r="CD13" s="390" t="s">
        <v>128</v>
      </c>
      <c r="CE13" s="391"/>
      <c r="CF13" s="391"/>
      <c r="CG13" s="391"/>
      <c r="CH13" s="391"/>
      <c r="CI13" s="391"/>
      <c r="CJ13" s="391"/>
      <c r="CK13" s="391"/>
      <c r="CL13" s="391"/>
      <c r="CM13" s="391"/>
      <c r="CN13" s="391"/>
      <c r="CO13" s="391"/>
      <c r="CP13" s="391"/>
      <c r="CQ13" s="391"/>
      <c r="CR13" s="391"/>
      <c r="CS13" s="392"/>
      <c r="CT13" s="384">
        <v>-1.1000000000000001</v>
      </c>
      <c r="CU13" s="385"/>
      <c r="CV13" s="385"/>
      <c r="CW13" s="385"/>
      <c r="CX13" s="385"/>
      <c r="CY13" s="385"/>
      <c r="CZ13" s="385"/>
      <c r="DA13" s="386"/>
      <c r="DB13" s="384">
        <v>-0.5</v>
      </c>
      <c r="DC13" s="385"/>
      <c r="DD13" s="385"/>
      <c r="DE13" s="385"/>
      <c r="DF13" s="385"/>
      <c r="DG13" s="385"/>
      <c r="DH13" s="385"/>
      <c r="DI13" s="386"/>
      <c r="DJ13" s="139"/>
      <c r="DK13" s="139"/>
      <c r="DL13" s="139"/>
      <c r="DM13" s="139"/>
      <c r="DN13" s="139"/>
      <c r="DO13" s="139"/>
    </row>
    <row r="14" spans="1:119" ht="18.75" customHeight="1" thickBot="1" x14ac:dyDescent="0.2">
      <c r="A14" s="140"/>
      <c r="B14" s="450"/>
      <c r="C14" s="451"/>
      <c r="D14" s="451"/>
      <c r="E14" s="451"/>
      <c r="F14" s="451"/>
      <c r="G14" s="451"/>
      <c r="H14" s="451"/>
      <c r="I14" s="451"/>
      <c r="J14" s="451"/>
      <c r="K14" s="452"/>
      <c r="L14" s="465" t="s">
        <v>129</v>
      </c>
      <c r="M14" s="466"/>
      <c r="N14" s="466"/>
      <c r="O14" s="466"/>
      <c r="P14" s="466"/>
      <c r="Q14" s="467"/>
      <c r="R14" s="468">
        <v>182765</v>
      </c>
      <c r="S14" s="469"/>
      <c r="T14" s="469"/>
      <c r="U14" s="469"/>
      <c r="V14" s="470"/>
      <c r="W14" s="377"/>
      <c r="X14" s="378"/>
      <c r="Y14" s="378"/>
      <c r="Z14" s="378"/>
      <c r="AA14" s="378"/>
      <c r="AB14" s="367"/>
      <c r="AC14" s="471">
        <v>0.8</v>
      </c>
      <c r="AD14" s="472"/>
      <c r="AE14" s="472"/>
      <c r="AF14" s="472"/>
      <c r="AG14" s="473"/>
      <c r="AH14" s="471">
        <v>0.7</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130</v>
      </c>
      <c r="CE14" s="480"/>
      <c r="CF14" s="480"/>
      <c r="CG14" s="480"/>
      <c r="CH14" s="480"/>
      <c r="CI14" s="480"/>
      <c r="CJ14" s="480"/>
      <c r="CK14" s="480"/>
      <c r="CL14" s="480"/>
      <c r="CM14" s="480"/>
      <c r="CN14" s="480"/>
      <c r="CO14" s="480"/>
      <c r="CP14" s="480"/>
      <c r="CQ14" s="480"/>
      <c r="CR14" s="480"/>
      <c r="CS14" s="481"/>
      <c r="CT14" s="482">
        <v>17.3</v>
      </c>
      <c r="CU14" s="483"/>
      <c r="CV14" s="483"/>
      <c r="CW14" s="483"/>
      <c r="CX14" s="483"/>
      <c r="CY14" s="483"/>
      <c r="CZ14" s="483"/>
      <c r="DA14" s="484"/>
      <c r="DB14" s="482">
        <v>8.1999999999999993</v>
      </c>
      <c r="DC14" s="483"/>
      <c r="DD14" s="483"/>
      <c r="DE14" s="483"/>
      <c r="DF14" s="483"/>
      <c r="DG14" s="483"/>
      <c r="DH14" s="483"/>
      <c r="DI14" s="484"/>
      <c r="DJ14" s="139"/>
      <c r="DK14" s="139"/>
      <c r="DL14" s="139"/>
      <c r="DM14" s="139"/>
      <c r="DN14" s="139"/>
      <c r="DO14" s="139"/>
    </row>
    <row r="15" spans="1:119" ht="18.75" customHeight="1" x14ac:dyDescent="0.15">
      <c r="A15" s="140"/>
      <c r="B15" s="450"/>
      <c r="C15" s="451"/>
      <c r="D15" s="451"/>
      <c r="E15" s="451"/>
      <c r="F15" s="451"/>
      <c r="G15" s="451"/>
      <c r="H15" s="451"/>
      <c r="I15" s="451"/>
      <c r="J15" s="451"/>
      <c r="K15" s="452"/>
      <c r="L15" s="150"/>
      <c r="M15" s="475" t="s">
        <v>123</v>
      </c>
      <c r="N15" s="476"/>
      <c r="O15" s="476"/>
      <c r="P15" s="476"/>
      <c r="Q15" s="477"/>
      <c r="R15" s="468">
        <v>180046</v>
      </c>
      <c r="S15" s="469"/>
      <c r="T15" s="469"/>
      <c r="U15" s="469"/>
      <c r="V15" s="470"/>
      <c r="W15" s="403" t="s">
        <v>131</v>
      </c>
      <c r="X15" s="404"/>
      <c r="Y15" s="404"/>
      <c r="Z15" s="404"/>
      <c r="AA15" s="404"/>
      <c r="AB15" s="394"/>
      <c r="AC15" s="438">
        <v>16007</v>
      </c>
      <c r="AD15" s="439"/>
      <c r="AE15" s="439"/>
      <c r="AF15" s="439"/>
      <c r="AG15" s="478"/>
      <c r="AH15" s="438">
        <v>15670</v>
      </c>
      <c r="AI15" s="439"/>
      <c r="AJ15" s="439"/>
      <c r="AK15" s="439"/>
      <c r="AL15" s="440"/>
      <c r="AM15" s="416"/>
      <c r="AN15" s="417"/>
      <c r="AO15" s="417"/>
      <c r="AP15" s="417"/>
      <c r="AQ15" s="417"/>
      <c r="AR15" s="417"/>
      <c r="AS15" s="417"/>
      <c r="AT15" s="418"/>
      <c r="AU15" s="419"/>
      <c r="AV15" s="420"/>
      <c r="AW15" s="420"/>
      <c r="AX15" s="420"/>
      <c r="AY15" s="347" t="s">
        <v>132</v>
      </c>
      <c r="AZ15" s="348"/>
      <c r="BA15" s="348"/>
      <c r="BB15" s="348"/>
      <c r="BC15" s="348"/>
      <c r="BD15" s="348"/>
      <c r="BE15" s="348"/>
      <c r="BF15" s="348"/>
      <c r="BG15" s="348"/>
      <c r="BH15" s="348"/>
      <c r="BI15" s="348"/>
      <c r="BJ15" s="348"/>
      <c r="BK15" s="348"/>
      <c r="BL15" s="348"/>
      <c r="BM15" s="349"/>
      <c r="BN15" s="350">
        <v>25670810</v>
      </c>
      <c r="BO15" s="351"/>
      <c r="BP15" s="351"/>
      <c r="BQ15" s="351"/>
      <c r="BR15" s="351"/>
      <c r="BS15" s="351"/>
      <c r="BT15" s="351"/>
      <c r="BU15" s="352"/>
      <c r="BV15" s="350">
        <v>25057428</v>
      </c>
      <c r="BW15" s="351"/>
      <c r="BX15" s="351"/>
      <c r="BY15" s="351"/>
      <c r="BZ15" s="351"/>
      <c r="CA15" s="351"/>
      <c r="CB15" s="351"/>
      <c r="CC15" s="352"/>
      <c r="CD15" s="485" t="s">
        <v>133</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50"/>
      <c r="C16" s="451"/>
      <c r="D16" s="451"/>
      <c r="E16" s="451"/>
      <c r="F16" s="451"/>
      <c r="G16" s="451"/>
      <c r="H16" s="451"/>
      <c r="I16" s="451"/>
      <c r="J16" s="451"/>
      <c r="K16" s="452"/>
      <c r="L16" s="465" t="s">
        <v>134</v>
      </c>
      <c r="M16" s="496"/>
      <c r="N16" s="496"/>
      <c r="O16" s="496"/>
      <c r="P16" s="496"/>
      <c r="Q16" s="497"/>
      <c r="R16" s="488" t="s">
        <v>135</v>
      </c>
      <c r="S16" s="489"/>
      <c r="T16" s="489"/>
      <c r="U16" s="489"/>
      <c r="V16" s="490"/>
      <c r="W16" s="377"/>
      <c r="X16" s="378"/>
      <c r="Y16" s="378"/>
      <c r="Z16" s="378"/>
      <c r="AA16" s="378"/>
      <c r="AB16" s="367"/>
      <c r="AC16" s="471">
        <v>21.5</v>
      </c>
      <c r="AD16" s="472"/>
      <c r="AE16" s="472"/>
      <c r="AF16" s="472"/>
      <c r="AG16" s="473"/>
      <c r="AH16" s="471">
        <v>21.1</v>
      </c>
      <c r="AI16" s="472"/>
      <c r="AJ16" s="472"/>
      <c r="AK16" s="472"/>
      <c r="AL16" s="474"/>
      <c r="AM16" s="416"/>
      <c r="AN16" s="417"/>
      <c r="AO16" s="417"/>
      <c r="AP16" s="417"/>
      <c r="AQ16" s="417"/>
      <c r="AR16" s="417"/>
      <c r="AS16" s="417"/>
      <c r="AT16" s="418"/>
      <c r="AU16" s="419"/>
      <c r="AV16" s="420"/>
      <c r="AW16" s="420"/>
      <c r="AX16" s="420"/>
      <c r="AY16" s="421" t="s">
        <v>136</v>
      </c>
      <c r="AZ16" s="422"/>
      <c r="BA16" s="422"/>
      <c r="BB16" s="422"/>
      <c r="BC16" s="422"/>
      <c r="BD16" s="422"/>
      <c r="BE16" s="422"/>
      <c r="BF16" s="422"/>
      <c r="BG16" s="422"/>
      <c r="BH16" s="422"/>
      <c r="BI16" s="422"/>
      <c r="BJ16" s="422"/>
      <c r="BK16" s="422"/>
      <c r="BL16" s="422"/>
      <c r="BM16" s="423"/>
      <c r="BN16" s="387">
        <v>26247262</v>
      </c>
      <c r="BO16" s="388"/>
      <c r="BP16" s="388"/>
      <c r="BQ16" s="388"/>
      <c r="BR16" s="388"/>
      <c r="BS16" s="388"/>
      <c r="BT16" s="388"/>
      <c r="BU16" s="389"/>
      <c r="BV16" s="387">
        <v>25655699</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x14ac:dyDescent="0.2">
      <c r="A17" s="140"/>
      <c r="B17" s="453"/>
      <c r="C17" s="454"/>
      <c r="D17" s="454"/>
      <c r="E17" s="454"/>
      <c r="F17" s="454"/>
      <c r="G17" s="454"/>
      <c r="H17" s="454"/>
      <c r="I17" s="454"/>
      <c r="J17" s="454"/>
      <c r="K17" s="455"/>
      <c r="L17" s="155"/>
      <c r="M17" s="491" t="s">
        <v>137</v>
      </c>
      <c r="N17" s="492"/>
      <c r="O17" s="492"/>
      <c r="P17" s="492"/>
      <c r="Q17" s="493"/>
      <c r="R17" s="488" t="s">
        <v>138</v>
      </c>
      <c r="S17" s="489"/>
      <c r="T17" s="489"/>
      <c r="U17" s="489"/>
      <c r="V17" s="490"/>
      <c r="W17" s="403" t="s">
        <v>139</v>
      </c>
      <c r="X17" s="404"/>
      <c r="Y17" s="404"/>
      <c r="Z17" s="404"/>
      <c r="AA17" s="404"/>
      <c r="AB17" s="394"/>
      <c r="AC17" s="438">
        <v>58053</v>
      </c>
      <c r="AD17" s="439"/>
      <c r="AE17" s="439"/>
      <c r="AF17" s="439"/>
      <c r="AG17" s="478"/>
      <c r="AH17" s="438">
        <v>58037</v>
      </c>
      <c r="AI17" s="439"/>
      <c r="AJ17" s="439"/>
      <c r="AK17" s="439"/>
      <c r="AL17" s="440"/>
      <c r="AM17" s="416"/>
      <c r="AN17" s="417"/>
      <c r="AO17" s="417"/>
      <c r="AP17" s="417"/>
      <c r="AQ17" s="417"/>
      <c r="AR17" s="417"/>
      <c r="AS17" s="417"/>
      <c r="AT17" s="418"/>
      <c r="AU17" s="419"/>
      <c r="AV17" s="420"/>
      <c r="AW17" s="420"/>
      <c r="AX17" s="420"/>
      <c r="AY17" s="421" t="s">
        <v>140</v>
      </c>
      <c r="AZ17" s="422"/>
      <c r="BA17" s="422"/>
      <c r="BB17" s="422"/>
      <c r="BC17" s="422"/>
      <c r="BD17" s="422"/>
      <c r="BE17" s="422"/>
      <c r="BF17" s="422"/>
      <c r="BG17" s="422"/>
      <c r="BH17" s="422"/>
      <c r="BI17" s="422"/>
      <c r="BJ17" s="422"/>
      <c r="BK17" s="422"/>
      <c r="BL17" s="422"/>
      <c r="BM17" s="423"/>
      <c r="BN17" s="387">
        <v>33011069</v>
      </c>
      <c r="BO17" s="388"/>
      <c r="BP17" s="388"/>
      <c r="BQ17" s="388"/>
      <c r="BR17" s="388"/>
      <c r="BS17" s="388"/>
      <c r="BT17" s="388"/>
      <c r="BU17" s="389"/>
      <c r="BV17" s="387">
        <v>32163290</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x14ac:dyDescent="0.2">
      <c r="A18" s="140"/>
      <c r="B18" s="498" t="s">
        <v>141</v>
      </c>
      <c r="C18" s="430"/>
      <c r="D18" s="430"/>
      <c r="E18" s="499"/>
      <c r="F18" s="499"/>
      <c r="G18" s="499"/>
      <c r="H18" s="499"/>
      <c r="I18" s="499"/>
      <c r="J18" s="499"/>
      <c r="K18" s="499"/>
      <c r="L18" s="500">
        <v>27.55</v>
      </c>
      <c r="M18" s="500"/>
      <c r="N18" s="500"/>
      <c r="O18" s="500"/>
      <c r="P18" s="500"/>
      <c r="Q18" s="500"/>
      <c r="R18" s="501"/>
      <c r="S18" s="501"/>
      <c r="T18" s="501"/>
      <c r="U18" s="501"/>
      <c r="V18" s="502"/>
      <c r="W18" s="405"/>
      <c r="X18" s="406"/>
      <c r="Y18" s="406"/>
      <c r="Z18" s="406"/>
      <c r="AA18" s="406"/>
      <c r="AB18" s="397"/>
      <c r="AC18" s="503">
        <v>77.8</v>
      </c>
      <c r="AD18" s="504"/>
      <c r="AE18" s="504"/>
      <c r="AF18" s="504"/>
      <c r="AG18" s="505"/>
      <c r="AH18" s="503">
        <v>78.2</v>
      </c>
      <c r="AI18" s="504"/>
      <c r="AJ18" s="504"/>
      <c r="AK18" s="504"/>
      <c r="AL18" s="506"/>
      <c r="AM18" s="416"/>
      <c r="AN18" s="417"/>
      <c r="AO18" s="417"/>
      <c r="AP18" s="417"/>
      <c r="AQ18" s="417"/>
      <c r="AR18" s="417"/>
      <c r="AS18" s="417"/>
      <c r="AT18" s="418"/>
      <c r="AU18" s="419"/>
      <c r="AV18" s="420"/>
      <c r="AW18" s="420"/>
      <c r="AX18" s="420"/>
      <c r="AY18" s="421" t="s">
        <v>142</v>
      </c>
      <c r="AZ18" s="422"/>
      <c r="BA18" s="422"/>
      <c r="BB18" s="422"/>
      <c r="BC18" s="422"/>
      <c r="BD18" s="422"/>
      <c r="BE18" s="422"/>
      <c r="BF18" s="422"/>
      <c r="BG18" s="422"/>
      <c r="BH18" s="422"/>
      <c r="BI18" s="422"/>
      <c r="BJ18" s="422"/>
      <c r="BK18" s="422"/>
      <c r="BL18" s="422"/>
      <c r="BM18" s="423"/>
      <c r="BN18" s="387">
        <v>31633468</v>
      </c>
      <c r="BO18" s="388"/>
      <c r="BP18" s="388"/>
      <c r="BQ18" s="388"/>
      <c r="BR18" s="388"/>
      <c r="BS18" s="388"/>
      <c r="BT18" s="388"/>
      <c r="BU18" s="389"/>
      <c r="BV18" s="387">
        <v>31413808</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x14ac:dyDescent="0.2">
      <c r="A19" s="140"/>
      <c r="B19" s="498" t="s">
        <v>143</v>
      </c>
      <c r="C19" s="430"/>
      <c r="D19" s="430"/>
      <c r="E19" s="499"/>
      <c r="F19" s="499"/>
      <c r="G19" s="499"/>
      <c r="H19" s="499"/>
      <c r="I19" s="499"/>
      <c r="J19" s="499"/>
      <c r="K19" s="499"/>
      <c r="L19" s="507">
        <v>6762</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144</v>
      </c>
      <c r="AZ19" s="422"/>
      <c r="BA19" s="422"/>
      <c r="BB19" s="422"/>
      <c r="BC19" s="422"/>
      <c r="BD19" s="422"/>
      <c r="BE19" s="422"/>
      <c r="BF19" s="422"/>
      <c r="BG19" s="422"/>
      <c r="BH19" s="422"/>
      <c r="BI19" s="422"/>
      <c r="BJ19" s="422"/>
      <c r="BK19" s="422"/>
      <c r="BL19" s="422"/>
      <c r="BM19" s="423"/>
      <c r="BN19" s="387">
        <v>41900891</v>
      </c>
      <c r="BO19" s="388"/>
      <c r="BP19" s="388"/>
      <c r="BQ19" s="388"/>
      <c r="BR19" s="388"/>
      <c r="BS19" s="388"/>
      <c r="BT19" s="388"/>
      <c r="BU19" s="389"/>
      <c r="BV19" s="387">
        <v>42044150</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x14ac:dyDescent="0.2">
      <c r="A20" s="140"/>
      <c r="B20" s="498" t="s">
        <v>145</v>
      </c>
      <c r="C20" s="430"/>
      <c r="D20" s="430"/>
      <c r="E20" s="499"/>
      <c r="F20" s="499"/>
      <c r="G20" s="499"/>
      <c r="H20" s="499"/>
      <c r="I20" s="499"/>
      <c r="J20" s="499"/>
      <c r="K20" s="499"/>
      <c r="L20" s="507">
        <v>84928</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x14ac:dyDescent="0.15">
      <c r="A21" s="140"/>
      <c r="B21" s="514" t="s">
        <v>146</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x14ac:dyDescent="0.2">
      <c r="A22" s="140"/>
      <c r="B22" s="517" t="s">
        <v>147</v>
      </c>
      <c r="C22" s="518"/>
      <c r="D22" s="519"/>
      <c r="E22" s="399" t="s">
        <v>1</v>
      </c>
      <c r="F22" s="404"/>
      <c r="G22" s="404"/>
      <c r="H22" s="404"/>
      <c r="I22" s="404"/>
      <c r="J22" s="404"/>
      <c r="K22" s="394"/>
      <c r="L22" s="399" t="s">
        <v>148</v>
      </c>
      <c r="M22" s="404"/>
      <c r="N22" s="404"/>
      <c r="O22" s="404"/>
      <c r="P22" s="394"/>
      <c r="Q22" s="526" t="s">
        <v>149</v>
      </c>
      <c r="R22" s="527"/>
      <c r="S22" s="527"/>
      <c r="T22" s="527"/>
      <c r="U22" s="527"/>
      <c r="V22" s="528"/>
      <c r="W22" s="532" t="s">
        <v>150</v>
      </c>
      <c r="X22" s="518"/>
      <c r="Y22" s="519"/>
      <c r="Z22" s="399" t="s">
        <v>1</v>
      </c>
      <c r="AA22" s="404"/>
      <c r="AB22" s="404"/>
      <c r="AC22" s="404"/>
      <c r="AD22" s="404"/>
      <c r="AE22" s="404"/>
      <c r="AF22" s="404"/>
      <c r="AG22" s="394"/>
      <c r="AH22" s="545" t="s">
        <v>151</v>
      </c>
      <c r="AI22" s="404"/>
      <c r="AJ22" s="404"/>
      <c r="AK22" s="404"/>
      <c r="AL22" s="394"/>
      <c r="AM22" s="545" t="s">
        <v>152</v>
      </c>
      <c r="AN22" s="546"/>
      <c r="AO22" s="546"/>
      <c r="AP22" s="546"/>
      <c r="AQ22" s="546"/>
      <c r="AR22" s="547"/>
      <c r="AS22" s="526" t="s">
        <v>149</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x14ac:dyDescent="0.15">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153</v>
      </c>
      <c r="AZ23" s="348"/>
      <c r="BA23" s="348"/>
      <c r="BB23" s="348"/>
      <c r="BC23" s="348"/>
      <c r="BD23" s="348"/>
      <c r="BE23" s="348"/>
      <c r="BF23" s="348"/>
      <c r="BG23" s="348"/>
      <c r="BH23" s="348"/>
      <c r="BI23" s="348"/>
      <c r="BJ23" s="348"/>
      <c r="BK23" s="348"/>
      <c r="BL23" s="348"/>
      <c r="BM23" s="349"/>
      <c r="BN23" s="387">
        <v>34426017</v>
      </c>
      <c r="BO23" s="388"/>
      <c r="BP23" s="388"/>
      <c r="BQ23" s="388"/>
      <c r="BR23" s="388"/>
      <c r="BS23" s="388"/>
      <c r="BT23" s="388"/>
      <c r="BU23" s="389"/>
      <c r="BV23" s="387">
        <v>33805918</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x14ac:dyDescent="0.2">
      <c r="A24" s="140"/>
      <c r="B24" s="520"/>
      <c r="C24" s="521"/>
      <c r="D24" s="522"/>
      <c r="E24" s="437" t="s">
        <v>154</v>
      </c>
      <c r="F24" s="417"/>
      <c r="G24" s="417"/>
      <c r="H24" s="417"/>
      <c r="I24" s="417"/>
      <c r="J24" s="417"/>
      <c r="K24" s="418"/>
      <c r="L24" s="438">
        <v>1</v>
      </c>
      <c r="M24" s="439"/>
      <c r="N24" s="439"/>
      <c r="O24" s="439"/>
      <c r="P24" s="478"/>
      <c r="Q24" s="438">
        <v>9900</v>
      </c>
      <c r="R24" s="439"/>
      <c r="S24" s="439"/>
      <c r="T24" s="439"/>
      <c r="U24" s="439"/>
      <c r="V24" s="478"/>
      <c r="W24" s="533"/>
      <c r="X24" s="521"/>
      <c r="Y24" s="522"/>
      <c r="Z24" s="437" t="s">
        <v>155</v>
      </c>
      <c r="AA24" s="417"/>
      <c r="AB24" s="417"/>
      <c r="AC24" s="417"/>
      <c r="AD24" s="417"/>
      <c r="AE24" s="417"/>
      <c r="AF24" s="417"/>
      <c r="AG24" s="418"/>
      <c r="AH24" s="438">
        <v>943</v>
      </c>
      <c r="AI24" s="439"/>
      <c r="AJ24" s="439"/>
      <c r="AK24" s="439"/>
      <c r="AL24" s="478"/>
      <c r="AM24" s="438">
        <v>3054377</v>
      </c>
      <c r="AN24" s="439"/>
      <c r="AO24" s="439"/>
      <c r="AP24" s="439"/>
      <c r="AQ24" s="439"/>
      <c r="AR24" s="478"/>
      <c r="AS24" s="438">
        <v>3239</v>
      </c>
      <c r="AT24" s="439"/>
      <c r="AU24" s="439"/>
      <c r="AV24" s="439"/>
      <c r="AW24" s="439"/>
      <c r="AX24" s="440"/>
      <c r="AY24" s="553" t="s">
        <v>156</v>
      </c>
      <c r="AZ24" s="554"/>
      <c r="BA24" s="554"/>
      <c r="BB24" s="554"/>
      <c r="BC24" s="554"/>
      <c r="BD24" s="554"/>
      <c r="BE24" s="554"/>
      <c r="BF24" s="554"/>
      <c r="BG24" s="554"/>
      <c r="BH24" s="554"/>
      <c r="BI24" s="554"/>
      <c r="BJ24" s="554"/>
      <c r="BK24" s="554"/>
      <c r="BL24" s="554"/>
      <c r="BM24" s="555"/>
      <c r="BN24" s="387">
        <v>16887969</v>
      </c>
      <c r="BO24" s="388"/>
      <c r="BP24" s="388"/>
      <c r="BQ24" s="388"/>
      <c r="BR24" s="388"/>
      <c r="BS24" s="388"/>
      <c r="BT24" s="388"/>
      <c r="BU24" s="389"/>
      <c r="BV24" s="387">
        <v>16964514</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x14ac:dyDescent="0.15">
      <c r="A25" s="140"/>
      <c r="B25" s="520"/>
      <c r="C25" s="521"/>
      <c r="D25" s="522"/>
      <c r="E25" s="437" t="s">
        <v>157</v>
      </c>
      <c r="F25" s="417"/>
      <c r="G25" s="417"/>
      <c r="H25" s="417"/>
      <c r="I25" s="417"/>
      <c r="J25" s="417"/>
      <c r="K25" s="418"/>
      <c r="L25" s="438">
        <v>2</v>
      </c>
      <c r="M25" s="439"/>
      <c r="N25" s="439"/>
      <c r="O25" s="439"/>
      <c r="P25" s="478"/>
      <c r="Q25" s="438">
        <v>8450</v>
      </c>
      <c r="R25" s="439"/>
      <c r="S25" s="439"/>
      <c r="T25" s="439"/>
      <c r="U25" s="439"/>
      <c r="V25" s="478"/>
      <c r="W25" s="533"/>
      <c r="X25" s="521"/>
      <c r="Y25" s="522"/>
      <c r="Z25" s="437" t="s">
        <v>158</v>
      </c>
      <c r="AA25" s="417"/>
      <c r="AB25" s="417"/>
      <c r="AC25" s="417"/>
      <c r="AD25" s="417"/>
      <c r="AE25" s="417"/>
      <c r="AF25" s="417"/>
      <c r="AG25" s="418"/>
      <c r="AH25" s="438" t="s">
        <v>122</v>
      </c>
      <c r="AI25" s="439"/>
      <c r="AJ25" s="439"/>
      <c r="AK25" s="439"/>
      <c r="AL25" s="478"/>
      <c r="AM25" s="438" t="s">
        <v>122</v>
      </c>
      <c r="AN25" s="439"/>
      <c r="AO25" s="439"/>
      <c r="AP25" s="439"/>
      <c r="AQ25" s="439"/>
      <c r="AR25" s="478"/>
      <c r="AS25" s="438" t="s">
        <v>122</v>
      </c>
      <c r="AT25" s="439"/>
      <c r="AU25" s="439"/>
      <c r="AV25" s="439"/>
      <c r="AW25" s="439"/>
      <c r="AX25" s="440"/>
      <c r="AY25" s="347" t="s">
        <v>159</v>
      </c>
      <c r="AZ25" s="348"/>
      <c r="BA25" s="348"/>
      <c r="BB25" s="348"/>
      <c r="BC25" s="348"/>
      <c r="BD25" s="348"/>
      <c r="BE25" s="348"/>
      <c r="BF25" s="348"/>
      <c r="BG25" s="348"/>
      <c r="BH25" s="348"/>
      <c r="BI25" s="348"/>
      <c r="BJ25" s="348"/>
      <c r="BK25" s="348"/>
      <c r="BL25" s="348"/>
      <c r="BM25" s="349"/>
      <c r="BN25" s="350">
        <v>18635518</v>
      </c>
      <c r="BO25" s="351"/>
      <c r="BP25" s="351"/>
      <c r="BQ25" s="351"/>
      <c r="BR25" s="351"/>
      <c r="BS25" s="351"/>
      <c r="BT25" s="351"/>
      <c r="BU25" s="352"/>
      <c r="BV25" s="350">
        <v>23577004</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x14ac:dyDescent="0.15">
      <c r="A26" s="140"/>
      <c r="B26" s="520"/>
      <c r="C26" s="521"/>
      <c r="D26" s="522"/>
      <c r="E26" s="437" t="s">
        <v>160</v>
      </c>
      <c r="F26" s="417"/>
      <c r="G26" s="417"/>
      <c r="H26" s="417"/>
      <c r="I26" s="417"/>
      <c r="J26" s="417"/>
      <c r="K26" s="418"/>
      <c r="L26" s="438">
        <v>1</v>
      </c>
      <c r="M26" s="439"/>
      <c r="N26" s="439"/>
      <c r="O26" s="439"/>
      <c r="P26" s="478"/>
      <c r="Q26" s="438">
        <v>7850</v>
      </c>
      <c r="R26" s="439"/>
      <c r="S26" s="439"/>
      <c r="T26" s="439"/>
      <c r="U26" s="439"/>
      <c r="V26" s="478"/>
      <c r="W26" s="533"/>
      <c r="X26" s="521"/>
      <c r="Y26" s="522"/>
      <c r="Z26" s="437" t="s">
        <v>161</v>
      </c>
      <c r="AA26" s="543"/>
      <c r="AB26" s="543"/>
      <c r="AC26" s="543"/>
      <c r="AD26" s="543"/>
      <c r="AE26" s="543"/>
      <c r="AF26" s="543"/>
      <c r="AG26" s="544"/>
      <c r="AH26" s="438">
        <v>103</v>
      </c>
      <c r="AI26" s="439"/>
      <c r="AJ26" s="439"/>
      <c r="AK26" s="439"/>
      <c r="AL26" s="478"/>
      <c r="AM26" s="438">
        <v>350200</v>
      </c>
      <c r="AN26" s="439"/>
      <c r="AO26" s="439"/>
      <c r="AP26" s="439"/>
      <c r="AQ26" s="439"/>
      <c r="AR26" s="478"/>
      <c r="AS26" s="438">
        <v>3400</v>
      </c>
      <c r="AT26" s="439"/>
      <c r="AU26" s="439"/>
      <c r="AV26" s="439"/>
      <c r="AW26" s="439"/>
      <c r="AX26" s="440"/>
      <c r="AY26" s="390" t="s">
        <v>162</v>
      </c>
      <c r="AZ26" s="391"/>
      <c r="BA26" s="391"/>
      <c r="BB26" s="391"/>
      <c r="BC26" s="391"/>
      <c r="BD26" s="391"/>
      <c r="BE26" s="391"/>
      <c r="BF26" s="391"/>
      <c r="BG26" s="391"/>
      <c r="BH26" s="391"/>
      <c r="BI26" s="391"/>
      <c r="BJ26" s="391"/>
      <c r="BK26" s="391"/>
      <c r="BL26" s="391"/>
      <c r="BM26" s="392"/>
      <c r="BN26" s="387">
        <v>30000</v>
      </c>
      <c r="BO26" s="388"/>
      <c r="BP26" s="388"/>
      <c r="BQ26" s="388"/>
      <c r="BR26" s="388"/>
      <c r="BS26" s="388"/>
      <c r="BT26" s="388"/>
      <c r="BU26" s="389"/>
      <c r="BV26" s="387">
        <v>40000</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x14ac:dyDescent="0.2">
      <c r="A27" s="140"/>
      <c r="B27" s="520"/>
      <c r="C27" s="521"/>
      <c r="D27" s="522"/>
      <c r="E27" s="437" t="s">
        <v>163</v>
      </c>
      <c r="F27" s="417"/>
      <c r="G27" s="417"/>
      <c r="H27" s="417"/>
      <c r="I27" s="417"/>
      <c r="J27" s="417"/>
      <c r="K27" s="418"/>
      <c r="L27" s="438">
        <v>1</v>
      </c>
      <c r="M27" s="439"/>
      <c r="N27" s="439"/>
      <c r="O27" s="439"/>
      <c r="P27" s="478"/>
      <c r="Q27" s="438">
        <v>6250</v>
      </c>
      <c r="R27" s="439"/>
      <c r="S27" s="439"/>
      <c r="T27" s="439"/>
      <c r="U27" s="439"/>
      <c r="V27" s="478"/>
      <c r="W27" s="533"/>
      <c r="X27" s="521"/>
      <c r="Y27" s="522"/>
      <c r="Z27" s="437" t="s">
        <v>164</v>
      </c>
      <c r="AA27" s="417"/>
      <c r="AB27" s="417"/>
      <c r="AC27" s="417"/>
      <c r="AD27" s="417"/>
      <c r="AE27" s="417"/>
      <c r="AF27" s="417"/>
      <c r="AG27" s="418"/>
      <c r="AH27" s="438">
        <v>20</v>
      </c>
      <c r="AI27" s="439"/>
      <c r="AJ27" s="439"/>
      <c r="AK27" s="439"/>
      <c r="AL27" s="478"/>
      <c r="AM27" s="438">
        <v>65602</v>
      </c>
      <c r="AN27" s="439"/>
      <c r="AO27" s="439"/>
      <c r="AP27" s="439"/>
      <c r="AQ27" s="439"/>
      <c r="AR27" s="478"/>
      <c r="AS27" s="438">
        <v>3280</v>
      </c>
      <c r="AT27" s="439"/>
      <c r="AU27" s="439"/>
      <c r="AV27" s="439"/>
      <c r="AW27" s="439"/>
      <c r="AX27" s="440"/>
      <c r="AY27" s="479" t="s">
        <v>165</v>
      </c>
      <c r="AZ27" s="480"/>
      <c r="BA27" s="480"/>
      <c r="BB27" s="480"/>
      <c r="BC27" s="480"/>
      <c r="BD27" s="480"/>
      <c r="BE27" s="480"/>
      <c r="BF27" s="480"/>
      <c r="BG27" s="480"/>
      <c r="BH27" s="480"/>
      <c r="BI27" s="480"/>
      <c r="BJ27" s="480"/>
      <c r="BK27" s="480"/>
      <c r="BL27" s="480"/>
      <c r="BM27" s="481"/>
      <c r="BN27" s="556" t="s">
        <v>122</v>
      </c>
      <c r="BO27" s="557"/>
      <c r="BP27" s="557"/>
      <c r="BQ27" s="557"/>
      <c r="BR27" s="557"/>
      <c r="BS27" s="557"/>
      <c r="BT27" s="557"/>
      <c r="BU27" s="558"/>
      <c r="BV27" s="556" t="s">
        <v>122</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x14ac:dyDescent="0.15">
      <c r="A28" s="140"/>
      <c r="B28" s="520"/>
      <c r="C28" s="521"/>
      <c r="D28" s="522"/>
      <c r="E28" s="437" t="s">
        <v>166</v>
      </c>
      <c r="F28" s="417"/>
      <c r="G28" s="417"/>
      <c r="H28" s="417"/>
      <c r="I28" s="417"/>
      <c r="J28" s="417"/>
      <c r="K28" s="418"/>
      <c r="L28" s="438">
        <v>1</v>
      </c>
      <c r="M28" s="439"/>
      <c r="N28" s="439"/>
      <c r="O28" s="439"/>
      <c r="P28" s="478"/>
      <c r="Q28" s="438">
        <v>5600</v>
      </c>
      <c r="R28" s="439"/>
      <c r="S28" s="439"/>
      <c r="T28" s="439"/>
      <c r="U28" s="439"/>
      <c r="V28" s="478"/>
      <c r="W28" s="533"/>
      <c r="X28" s="521"/>
      <c r="Y28" s="522"/>
      <c r="Z28" s="437" t="s">
        <v>167</v>
      </c>
      <c r="AA28" s="417"/>
      <c r="AB28" s="417"/>
      <c r="AC28" s="417"/>
      <c r="AD28" s="417"/>
      <c r="AE28" s="417"/>
      <c r="AF28" s="417"/>
      <c r="AG28" s="418"/>
      <c r="AH28" s="438" t="s">
        <v>122</v>
      </c>
      <c r="AI28" s="439"/>
      <c r="AJ28" s="439"/>
      <c r="AK28" s="439"/>
      <c r="AL28" s="478"/>
      <c r="AM28" s="438" t="s">
        <v>122</v>
      </c>
      <c r="AN28" s="439"/>
      <c r="AO28" s="439"/>
      <c r="AP28" s="439"/>
      <c r="AQ28" s="439"/>
      <c r="AR28" s="478"/>
      <c r="AS28" s="438" t="s">
        <v>122</v>
      </c>
      <c r="AT28" s="439"/>
      <c r="AU28" s="439"/>
      <c r="AV28" s="439"/>
      <c r="AW28" s="439"/>
      <c r="AX28" s="440"/>
      <c r="AY28" s="559" t="s">
        <v>168</v>
      </c>
      <c r="AZ28" s="560"/>
      <c r="BA28" s="560"/>
      <c r="BB28" s="561"/>
      <c r="BC28" s="347" t="s">
        <v>169</v>
      </c>
      <c r="BD28" s="348"/>
      <c r="BE28" s="348"/>
      <c r="BF28" s="348"/>
      <c r="BG28" s="348"/>
      <c r="BH28" s="348"/>
      <c r="BI28" s="348"/>
      <c r="BJ28" s="348"/>
      <c r="BK28" s="348"/>
      <c r="BL28" s="348"/>
      <c r="BM28" s="349"/>
      <c r="BN28" s="350">
        <v>4252005</v>
      </c>
      <c r="BO28" s="351"/>
      <c r="BP28" s="351"/>
      <c r="BQ28" s="351"/>
      <c r="BR28" s="351"/>
      <c r="BS28" s="351"/>
      <c r="BT28" s="351"/>
      <c r="BU28" s="352"/>
      <c r="BV28" s="350">
        <v>4293715</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x14ac:dyDescent="0.15">
      <c r="A29" s="140"/>
      <c r="B29" s="520"/>
      <c r="C29" s="521"/>
      <c r="D29" s="522"/>
      <c r="E29" s="437" t="s">
        <v>170</v>
      </c>
      <c r="F29" s="417"/>
      <c r="G29" s="417"/>
      <c r="H29" s="417"/>
      <c r="I29" s="417"/>
      <c r="J29" s="417"/>
      <c r="K29" s="418"/>
      <c r="L29" s="438">
        <v>22</v>
      </c>
      <c r="M29" s="439"/>
      <c r="N29" s="439"/>
      <c r="O29" s="439"/>
      <c r="P29" s="478"/>
      <c r="Q29" s="438">
        <v>5450</v>
      </c>
      <c r="R29" s="439"/>
      <c r="S29" s="439"/>
      <c r="T29" s="439"/>
      <c r="U29" s="439"/>
      <c r="V29" s="478"/>
      <c r="W29" s="534"/>
      <c r="X29" s="535"/>
      <c r="Y29" s="536"/>
      <c r="Z29" s="437" t="s">
        <v>171</v>
      </c>
      <c r="AA29" s="417"/>
      <c r="AB29" s="417"/>
      <c r="AC29" s="417"/>
      <c r="AD29" s="417"/>
      <c r="AE29" s="417"/>
      <c r="AF29" s="417"/>
      <c r="AG29" s="418"/>
      <c r="AH29" s="438">
        <v>963</v>
      </c>
      <c r="AI29" s="439"/>
      <c r="AJ29" s="439"/>
      <c r="AK29" s="439"/>
      <c r="AL29" s="478"/>
      <c r="AM29" s="438">
        <v>3119979</v>
      </c>
      <c r="AN29" s="439"/>
      <c r="AO29" s="439"/>
      <c r="AP29" s="439"/>
      <c r="AQ29" s="439"/>
      <c r="AR29" s="478"/>
      <c r="AS29" s="438">
        <v>3240</v>
      </c>
      <c r="AT29" s="439"/>
      <c r="AU29" s="439"/>
      <c r="AV29" s="439"/>
      <c r="AW29" s="439"/>
      <c r="AX29" s="440"/>
      <c r="AY29" s="562"/>
      <c r="AZ29" s="563"/>
      <c r="BA29" s="563"/>
      <c r="BB29" s="564"/>
      <c r="BC29" s="421" t="s">
        <v>172</v>
      </c>
      <c r="BD29" s="422"/>
      <c r="BE29" s="422"/>
      <c r="BF29" s="422"/>
      <c r="BG29" s="422"/>
      <c r="BH29" s="422"/>
      <c r="BI29" s="422"/>
      <c r="BJ29" s="422"/>
      <c r="BK29" s="422"/>
      <c r="BL29" s="422"/>
      <c r="BM29" s="423"/>
      <c r="BN29" s="387">
        <v>327200</v>
      </c>
      <c r="BO29" s="388"/>
      <c r="BP29" s="388"/>
      <c r="BQ29" s="388"/>
      <c r="BR29" s="388"/>
      <c r="BS29" s="388"/>
      <c r="BT29" s="388"/>
      <c r="BU29" s="389"/>
      <c r="BV29" s="387">
        <v>307198</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x14ac:dyDescent="0.2">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173</v>
      </c>
      <c r="X30" s="541"/>
      <c r="Y30" s="541"/>
      <c r="Z30" s="541"/>
      <c r="AA30" s="541"/>
      <c r="AB30" s="541"/>
      <c r="AC30" s="541"/>
      <c r="AD30" s="541"/>
      <c r="AE30" s="541"/>
      <c r="AF30" s="541"/>
      <c r="AG30" s="542"/>
      <c r="AH30" s="503">
        <v>99</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174</v>
      </c>
      <c r="BD30" s="554"/>
      <c r="BE30" s="554"/>
      <c r="BF30" s="554"/>
      <c r="BG30" s="554"/>
      <c r="BH30" s="554"/>
      <c r="BI30" s="554"/>
      <c r="BJ30" s="554"/>
      <c r="BK30" s="554"/>
      <c r="BL30" s="554"/>
      <c r="BM30" s="555"/>
      <c r="BN30" s="556">
        <v>9847367</v>
      </c>
      <c r="BO30" s="557"/>
      <c r="BP30" s="557"/>
      <c r="BQ30" s="557"/>
      <c r="BR30" s="557"/>
      <c r="BS30" s="557"/>
      <c r="BT30" s="557"/>
      <c r="BU30" s="558"/>
      <c r="BV30" s="556">
        <v>10218423</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11" t="s">
        <v>181</v>
      </c>
      <c r="D33" s="411"/>
      <c r="E33" s="376" t="s">
        <v>182</v>
      </c>
      <c r="F33" s="376"/>
      <c r="G33" s="376"/>
      <c r="H33" s="376"/>
      <c r="I33" s="376"/>
      <c r="J33" s="376"/>
      <c r="K33" s="376"/>
      <c r="L33" s="376"/>
      <c r="M33" s="376"/>
      <c r="N33" s="376"/>
      <c r="O33" s="376"/>
      <c r="P33" s="376"/>
      <c r="Q33" s="376"/>
      <c r="R33" s="376"/>
      <c r="S33" s="376"/>
      <c r="T33" s="169"/>
      <c r="U33" s="411" t="s">
        <v>181</v>
      </c>
      <c r="V33" s="411"/>
      <c r="W33" s="376" t="s">
        <v>182</v>
      </c>
      <c r="X33" s="376"/>
      <c r="Y33" s="376"/>
      <c r="Z33" s="376"/>
      <c r="AA33" s="376"/>
      <c r="AB33" s="376"/>
      <c r="AC33" s="376"/>
      <c r="AD33" s="376"/>
      <c r="AE33" s="376"/>
      <c r="AF33" s="376"/>
      <c r="AG33" s="376"/>
      <c r="AH33" s="376"/>
      <c r="AI33" s="376"/>
      <c r="AJ33" s="376"/>
      <c r="AK33" s="376"/>
      <c r="AL33" s="169"/>
      <c r="AM33" s="411" t="s">
        <v>181</v>
      </c>
      <c r="AN33" s="411"/>
      <c r="AO33" s="376" t="s">
        <v>182</v>
      </c>
      <c r="AP33" s="376"/>
      <c r="AQ33" s="376"/>
      <c r="AR33" s="376"/>
      <c r="AS33" s="376"/>
      <c r="AT33" s="376"/>
      <c r="AU33" s="376"/>
      <c r="AV33" s="376"/>
      <c r="AW33" s="376"/>
      <c r="AX33" s="376"/>
      <c r="AY33" s="376"/>
      <c r="AZ33" s="376"/>
      <c r="BA33" s="376"/>
      <c r="BB33" s="376"/>
      <c r="BC33" s="376"/>
      <c r="BD33" s="170"/>
      <c r="BE33" s="376" t="s">
        <v>183</v>
      </c>
      <c r="BF33" s="376"/>
      <c r="BG33" s="376" t="s">
        <v>184</v>
      </c>
      <c r="BH33" s="376"/>
      <c r="BI33" s="376"/>
      <c r="BJ33" s="376"/>
      <c r="BK33" s="376"/>
      <c r="BL33" s="376"/>
      <c r="BM33" s="376"/>
      <c r="BN33" s="376"/>
      <c r="BO33" s="376"/>
      <c r="BP33" s="376"/>
      <c r="BQ33" s="376"/>
      <c r="BR33" s="376"/>
      <c r="BS33" s="376"/>
      <c r="BT33" s="376"/>
      <c r="BU33" s="376"/>
      <c r="BV33" s="170"/>
      <c r="BW33" s="411" t="s">
        <v>183</v>
      </c>
      <c r="BX33" s="411"/>
      <c r="BY33" s="376" t="s">
        <v>185</v>
      </c>
      <c r="BZ33" s="376"/>
      <c r="CA33" s="376"/>
      <c r="CB33" s="376"/>
      <c r="CC33" s="376"/>
      <c r="CD33" s="376"/>
      <c r="CE33" s="376"/>
      <c r="CF33" s="376"/>
      <c r="CG33" s="376"/>
      <c r="CH33" s="376"/>
      <c r="CI33" s="376"/>
      <c r="CJ33" s="376"/>
      <c r="CK33" s="376"/>
      <c r="CL33" s="376"/>
      <c r="CM33" s="376"/>
      <c r="CN33" s="169"/>
      <c r="CO33" s="411" t="s">
        <v>181</v>
      </c>
      <c r="CP33" s="411"/>
      <c r="CQ33" s="376" t="s">
        <v>186</v>
      </c>
      <c r="CR33" s="376"/>
      <c r="CS33" s="376"/>
      <c r="CT33" s="376"/>
      <c r="CU33" s="376"/>
      <c r="CV33" s="376"/>
      <c r="CW33" s="376"/>
      <c r="CX33" s="376"/>
      <c r="CY33" s="376"/>
      <c r="CZ33" s="376"/>
      <c r="DA33" s="376"/>
      <c r="DB33" s="376"/>
      <c r="DC33" s="376"/>
      <c r="DD33" s="376"/>
      <c r="DE33" s="376"/>
      <c r="DF33" s="169"/>
      <c r="DG33" s="376" t="s">
        <v>187</v>
      </c>
      <c r="DH33" s="376"/>
      <c r="DI33" s="171"/>
      <c r="DJ33" s="139"/>
      <c r="DK33" s="139"/>
      <c r="DL33" s="139"/>
      <c r="DM33" s="139"/>
      <c r="DN33" s="139"/>
      <c r="DO33" s="139"/>
    </row>
    <row r="34" spans="1:119" ht="32.25" customHeight="1" x14ac:dyDescent="0.15">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3</v>
      </c>
      <c r="V34" s="568"/>
      <c r="W34" s="569" t="str">
        <f>IF('各会計、関係団体の財政状況及び健全化判断比率'!B28="","",'各会計、関係団体の財政状況及び健全化判断比率'!B28)</f>
        <v>国民健康保険特別会計</v>
      </c>
      <c r="X34" s="569"/>
      <c r="Y34" s="569"/>
      <c r="Z34" s="569"/>
      <c r="AA34" s="569"/>
      <c r="AB34" s="569"/>
      <c r="AC34" s="569"/>
      <c r="AD34" s="569"/>
      <c r="AE34" s="569"/>
      <c r="AF34" s="569"/>
      <c r="AG34" s="569"/>
      <c r="AH34" s="569"/>
      <c r="AI34" s="569"/>
      <c r="AJ34" s="569"/>
      <c r="AK34" s="569"/>
      <c r="AL34" s="167"/>
      <c r="AM34" s="568">
        <f>IF(AO34="","",MAX(C34:D43,U34:V43)+1)</f>
        <v>6</v>
      </c>
      <c r="AN34" s="568"/>
      <c r="AO34" s="569" t="str">
        <f>IF('各会計、関係団体の財政状況及び健全化判断比率'!B31="","",'各会計、関係団体の財政状況及び健全化判断比率'!B31)</f>
        <v>市立病院事業会計</v>
      </c>
      <c r="AP34" s="569"/>
      <c r="AQ34" s="569"/>
      <c r="AR34" s="569"/>
      <c r="AS34" s="569"/>
      <c r="AT34" s="569"/>
      <c r="AU34" s="569"/>
      <c r="AV34" s="569"/>
      <c r="AW34" s="569"/>
      <c r="AX34" s="569"/>
      <c r="AY34" s="569"/>
      <c r="AZ34" s="569"/>
      <c r="BA34" s="569"/>
      <c r="BB34" s="569"/>
      <c r="BC34" s="569"/>
      <c r="BD34" s="167"/>
      <c r="BE34" s="568">
        <f>IF(BG34="","",MAX(C34:D43,U34:V43,AM34:AN43)+1)</f>
        <v>7</v>
      </c>
      <c r="BF34" s="568"/>
      <c r="BG34" s="569" t="str">
        <f>IF('各会計、関係団体の財政状況及び健全化判断比率'!B32="","",'各会計、関係団体の財政状況及び健全化判断比率'!B32)</f>
        <v>下水道事業特別会計</v>
      </c>
      <c r="BH34" s="569"/>
      <c r="BI34" s="569"/>
      <c r="BJ34" s="569"/>
      <c r="BK34" s="569"/>
      <c r="BL34" s="569"/>
      <c r="BM34" s="569"/>
      <c r="BN34" s="569"/>
      <c r="BO34" s="569"/>
      <c r="BP34" s="569"/>
      <c r="BQ34" s="569"/>
      <c r="BR34" s="569"/>
      <c r="BS34" s="569"/>
      <c r="BT34" s="569"/>
      <c r="BU34" s="569"/>
      <c r="BV34" s="167"/>
      <c r="BW34" s="568">
        <f>IF(BY34="","",MAX(C34:D43,U34:V43,AM34:AN43,BE34:BF43)+1)</f>
        <v>8</v>
      </c>
      <c r="BX34" s="568"/>
      <c r="BY34" s="569" t="str">
        <f>IF('各会計、関係団体の財政状況及び健全化判断比率'!B68="","",'各会計、関係団体の財政状況及び健全化判断比率'!B68)</f>
        <v>東京都市町村総合事務組合（一般会計）</v>
      </c>
      <c r="BZ34" s="569"/>
      <c r="CA34" s="569"/>
      <c r="CB34" s="569"/>
      <c r="CC34" s="569"/>
      <c r="CD34" s="569"/>
      <c r="CE34" s="569"/>
      <c r="CF34" s="569"/>
      <c r="CG34" s="569"/>
      <c r="CH34" s="569"/>
      <c r="CI34" s="569"/>
      <c r="CJ34" s="569"/>
      <c r="CK34" s="569"/>
      <c r="CL34" s="569"/>
      <c r="CM34" s="569"/>
      <c r="CN34" s="167"/>
      <c r="CO34" s="568">
        <f>IF(CQ34="","",MAX(C34:D43,U34:V43,AM34:AN43,BE34:BF43,BW34:BX43)+1)</f>
        <v>17</v>
      </c>
      <c r="CP34" s="568"/>
      <c r="CQ34" s="569" t="str">
        <f>IF('各会計、関係団体の財政状況及び健全化判断比率'!BS7="","",'各会計、関係団体の財政状況及び健全化判断比率'!BS7)</f>
        <v>日野市土地開発公社</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x14ac:dyDescent="0.15">
      <c r="A35" s="140"/>
      <c r="B35" s="166"/>
      <c r="C35" s="568">
        <f>IF(E35="","",C34+1)</f>
        <v>2</v>
      </c>
      <c r="D35" s="568"/>
      <c r="E35" s="569" t="str">
        <f>IF('各会計、関係団体の財政状況及び健全化判断比率'!B8="","",'各会計、関係団体の財政状況及び健全化判断比率'!B8)</f>
        <v>土地区画整理事業特別会計</v>
      </c>
      <c r="F35" s="569"/>
      <c r="G35" s="569"/>
      <c r="H35" s="569"/>
      <c r="I35" s="569"/>
      <c r="J35" s="569"/>
      <c r="K35" s="569"/>
      <c r="L35" s="569"/>
      <c r="M35" s="569"/>
      <c r="N35" s="569"/>
      <c r="O35" s="569"/>
      <c r="P35" s="569"/>
      <c r="Q35" s="569"/>
      <c r="R35" s="569"/>
      <c r="S35" s="569"/>
      <c r="T35" s="167"/>
      <c r="U35" s="568">
        <f>IF(W35="","",U34+1)</f>
        <v>4</v>
      </c>
      <c r="V35" s="568"/>
      <c r="W35" s="569" t="str">
        <f>IF('各会計、関係団体の財政状況及び健全化判断比率'!B29="","",'各会計、関係団体の財政状況及び健全化判断比率'!B29)</f>
        <v>介護保険特別会計</v>
      </c>
      <c r="X35" s="569"/>
      <c r="Y35" s="569"/>
      <c r="Z35" s="569"/>
      <c r="AA35" s="569"/>
      <c r="AB35" s="569"/>
      <c r="AC35" s="569"/>
      <c r="AD35" s="569"/>
      <c r="AE35" s="569"/>
      <c r="AF35" s="569"/>
      <c r="AG35" s="569"/>
      <c r="AH35" s="569"/>
      <c r="AI35" s="569"/>
      <c r="AJ35" s="569"/>
      <c r="AK35" s="569"/>
      <c r="AL35" s="167"/>
      <c r="AM35" s="568" t="str">
        <f t="shared" ref="AM35:AM43" si="0">IF(AO35="","",AM34+1)</f>
        <v/>
      </c>
      <c r="AN35" s="568"/>
      <c r="AO35" s="569"/>
      <c r="AP35" s="569"/>
      <c r="AQ35" s="569"/>
      <c r="AR35" s="569"/>
      <c r="AS35" s="569"/>
      <c r="AT35" s="569"/>
      <c r="AU35" s="569"/>
      <c r="AV35" s="569"/>
      <c r="AW35" s="569"/>
      <c r="AX35" s="569"/>
      <c r="AY35" s="569"/>
      <c r="AZ35" s="569"/>
      <c r="BA35" s="569"/>
      <c r="BB35" s="569"/>
      <c r="BC35" s="569"/>
      <c r="BD35" s="167"/>
      <c r="BE35" s="568" t="str">
        <f t="shared" ref="BE35:BE43" si="1">IF(BG35="","",BE34+1)</f>
        <v/>
      </c>
      <c r="BF35" s="568"/>
      <c r="BG35" s="569"/>
      <c r="BH35" s="569"/>
      <c r="BI35" s="569"/>
      <c r="BJ35" s="569"/>
      <c r="BK35" s="569"/>
      <c r="BL35" s="569"/>
      <c r="BM35" s="569"/>
      <c r="BN35" s="569"/>
      <c r="BO35" s="569"/>
      <c r="BP35" s="569"/>
      <c r="BQ35" s="569"/>
      <c r="BR35" s="569"/>
      <c r="BS35" s="569"/>
      <c r="BT35" s="569"/>
      <c r="BU35" s="569"/>
      <c r="BV35" s="167"/>
      <c r="BW35" s="568">
        <f t="shared" ref="BW35:BW43" si="2">IF(BY35="","",BW34+1)</f>
        <v>9</v>
      </c>
      <c r="BX35" s="568"/>
      <c r="BY35" s="569" t="str">
        <f>IF('各会計、関係団体の財政状況及び健全化判断比率'!B69="","",'各会計、関係団体の財政状況及び健全化判断比率'!B69)</f>
        <v>東京都市町村総合事務組合（東京都市町村民交通災害共済事業特別会計）</v>
      </c>
      <c r="BZ35" s="569"/>
      <c r="CA35" s="569"/>
      <c r="CB35" s="569"/>
      <c r="CC35" s="569"/>
      <c r="CD35" s="569"/>
      <c r="CE35" s="569"/>
      <c r="CF35" s="569"/>
      <c r="CG35" s="569"/>
      <c r="CH35" s="569"/>
      <c r="CI35" s="569"/>
      <c r="CJ35" s="569"/>
      <c r="CK35" s="569"/>
      <c r="CL35" s="569"/>
      <c r="CM35" s="569"/>
      <c r="CN35" s="167"/>
      <c r="CO35" s="568">
        <f t="shared" ref="CO35:CO43" si="3">IF(CQ35="","",CO34+1)</f>
        <v>18</v>
      </c>
      <c r="CP35" s="568"/>
      <c r="CQ35" s="569" t="str">
        <f>IF('各会計、関係団体の財政状況及び健全化判断比率'!BS8="","",'各会計、関係団体の財政状況及び健全化判断比率'!BS8)</f>
        <v>株式会社日野市企業公社</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x14ac:dyDescent="0.15">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5</v>
      </c>
      <c r="V36" s="568"/>
      <c r="W36" s="569" t="str">
        <f>IF('各会計、関係団体の財政状況及び健全化判断比率'!B30="","",'各会計、関係団体の財政状況及び健全化判断比率'!B30)</f>
        <v>後期高齢者医療特別会計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10</v>
      </c>
      <c r="BX36" s="568"/>
      <c r="BY36" s="569" t="str">
        <f>IF('各会計、関係団体の財政状況及び健全化判断比率'!B70="","",'各会計、関係団体の財政状況及び健全化判断比率'!B70)</f>
        <v>東京都十一市競輪事業組合</v>
      </c>
      <c r="BZ36" s="569"/>
      <c r="CA36" s="569"/>
      <c r="CB36" s="569"/>
      <c r="CC36" s="569"/>
      <c r="CD36" s="569"/>
      <c r="CE36" s="569"/>
      <c r="CF36" s="569"/>
      <c r="CG36" s="569"/>
      <c r="CH36" s="569"/>
      <c r="CI36" s="569"/>
      <c r="CJ36" s="569"/>
      <c r="CK36" s="569"/>
      <c r="CL36" s="569"/>
      <c r="CM36" s="569"/>
      <c r="CN36" s="167"/>
      <c r="CO36" s="568">
        <f t="shared" si="3"/>
        <v>19</v>
      </c>
      <c r="CP36" s="568"/>
      <c r="CQ36" s="569" t="str">
        <f>IF('各会計、関係団体の財政状況及び健全化判断比率'!BS9="","",'各会計、関係団体の財政状況及び健全化判断比率'!BS9)</f>
        <v>公益財団法人日野市環境緑化協会</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15">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t="str">
        <f t="shared" si="4"/>
        <v/>
      </c>
      <c r="V37" s="568"/>
      <c r="W37" s="569"/>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11</v>
      </c>
      <c r="BX37" s="568"/>
      <c r="BY37" s="569" t="str">
        <f>IF('各会計、関係団体の財政状況及び健全化判断比率'!B71="","",'各会計、関係団体の財政状況及び健全化判断比率'!B71)</f>
        <v>東京都四市競艇事業組合</v>
      </c>
      <c r="BZ37" s="569"/>
      <c r="CA37" s="569"/>
      <c r="CB37" s="569"/>
      <c r="CC37" s="569"/>
      <c r="CD37" s="569"/>
      <c r="CE37" s="569"/>
      <c r="CF37" s="569"/>
      <c r="CG37" s="569"/>
      <c r="CH37" s="569"/>
      <c r="CI37" s="569"/>
      <c r="CJ37" s="569"/>
      <c r="CK37" s="569"/>
      <c r="CL37" s="569"/>
      <c r="CM37" s="569"/>
      <c r="CN37" s="167"/>
      <c r="CO37" s="568">
        <f t="shared" si="3"/>
        <v>20</v>
      </c>
      <c r="CP37" s="568"/>
      <c r="CQ37" s="569" t="str">
        <f>IF('各会計、関係団体の財政状況及び健全化判断比率'!BS10="","",'各会計、関係団体の財政状況及び健全化判断比率'!BS10)</f>
        <v>多摩都市モノレール株式会社</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15">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12</v>
      </c>
      <c r="BX38" s="568"/>
      <c r="BY38" s="569" t="str">
        <f>IF('各会計、関係団体の財政状況及び健全化判断比率'!B72="","",'各会計、関係団体の財政状況及び健全化判断比率'!B72)</f>
        <v>東京たま広域資源循環組合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15">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13</v>
      </c>
      <c r="BX39" s="568"/>
      <c r="BY39" s="569" t="str">
        <f>IF('各会計、関係団体の財政状況及び健全化判断比率'!B73="","",'各会計、関係団体の財政状況及び健全化判断比率'!B73)</f>
        <v>南多摩斎場組合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15">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14</v>
      </c>
      <c r="BX40" s="568"/>
      <c r="BY40" s="569" t="str">
        <f>IF('各会計、関係団体の財政状況及び健全化判断比率'!B74="","",'各会計、関係団体の財政状況及び健全化判断比率'!B74)</f>
        <v>東京都後期高齢者医療広域連合（一般会計）</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15">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f t="shared" si="2"/>
        <v>15</v>
      </c>
      <c r="BX41" s="568"/>
      <c r="BY41" s="569" t="str">
        <f>IF('各会計、関係団体の財政状況及び健全化判断比率'!B75="","",'各会計、関係団体の財政状況及び健全化判断比率'!B75)</f>
        <v>東京都後期高齢者医療広域連合（後期高齢者医療特別会計）</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15">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f t="shared" si="2"/>
        <v>16</v>
      </c>
      <c r="BX42" s="568"/>
      <c r="BY42" s="569" t="str">
        <f>IF('各会計、関係団体の財政状況及び健全化判断比率'!B76="","",'各会計、関係団体の財政状況及び健全化判断比率'!B76)</f>
        <v>浅川清流環境組合</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15">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54" t="s">
        <v>523</v>
      </c>
      <c r="D34" s="1154"/>
      <c r="E34" s="1155"/>
      <c r="F34" s="32">
        <v>6.15</v>
      </c>
      <c r="G34" s="33">
        <v>5.16</v>
      </c>
      <c r="H34" s="33">
        <v>5.58</v>
      </c>
      <c r="I34" s="33">
        <v>8.2200000000000006</v>
      </c>
      <c r="J34" s="34">
        <v>6.06</v>
      </c>
      <c r="K34" s="22"/>
      <c r="L34" s="22"/>
      <c r="M34" s="22"/>
      <c r="N34" s="22"/>
      <c r="O34" s="22"/>
      <c r="P34" s="22"/>
    </row>
    <row r="35" spans="1:16" ht="39" customHeight="1" x14ac:dyDescent="0.15">
      <c r="A35" s="22"/>
      <c r="B35" s="35"/>
      <c r="C35" s="1148" t="s">
        <v>524</v>
      </c>
      <c r="D35" s="1149"/>
      <c r="E35" s="1150"/>
      <c r="F35" s="36">
        <v>3.84</v>
      </c>
      <c r="G35" s="37">
        <v>4.1399999999999997</v>
      </c>
      <c r="H35" s="37">
        <v>3.3</v>
      </c>
      <c r="I35" s="37">
        <v>3.92</v>
      </c>
      <c r="J35" s="38">
        <v>3.77</v>
      </c>
      <c r="K35" s="22"/>
      <c r="L35" s="22"/>
      <c r="M35" s="22"/>
      <c r="N35" s="22"/>
      <c r="O35" s="22"/>
      <c r="P35" s="22"/>
    </row>
    <row r="36" spans="1:16" ht="39" customHeight="1" x14ac:dyDescent="0.15">
      <c r="A36" s="22"/>
      <c r="B36" s="35"/>
      <c r="C36" s="1148" t="s">
        <v>525</v>
      </c>
      <c r="D36" s="1149"/>
      <c r="E36" s="1150"/>
      <c r="F36" s="36">
        <v>0.06</v>
      </c>
      <c r="G36" s="37">
        <v>0.63</v>
      </c>
      <c r="H36" s="37">
        <v>0.06</v>
      </c>
      <c r="I36" s="37">
        <v>0.01</v>
      </c>
      <c r="J36" s="38">
        <v>0.61</v>
      </c>
      <c r="K36" s="22"/>
      <c r="L36" s="22"/>
      <c r="M36" s="22"/>
      <c r="N36" s="22"/>
      <c r="O36" s="22"/>
      <c r="P36" s="22"/>
    </row>
    <row r="37" spans="1:16" ht="39" customHeight="1" x14ac:dyDescent="0.15">
      <c r="A37" s="22"/>
      <c r="B37" s="35"/>
      <c r="C37" s="1148" t="s">
        <v>526</v>
      </c>
      <c r="D37" s="1149"/>
      <c r="E37" s="1150"/>
      <c r="F37" s="36">
        <v>0.21</v>
      </c>
      <c r="G37" s="37">
        <v>0.41</v>
      </c>
      <c r="H37" s="37">
        <v>1.01</v>
      </c>
      <c r="I37" s="37">
        <v>0.4</v>
      </c>
      <c r="J37" s="38">
        <v>0.61</v>
      </c>
      <c r="K37" s="22"/>
      <c r="L37" s="22"/>
      <c r="M37" s="22"/>
      <c r="N37" s="22"/>
      <c r="O37" s="22"/>
      <c r="P37" s="22"/>
    </row>
    <row r="38" spans="1:16" ht="39" customHeight="1" x14ac:dyDescent="0.15">
      <c r="A38" s="22"/>
      <c r="B38" s="35"/>
      <c r="C38" s="1148" t="s">
        <v>527</v>
      </c>
      <c r="D38" s="1149"/>
      <c r="E38" s="1150"/>
      <c r="F38" s="36">
        <v>0.71</v>
      </c>
      <c r="G38" s="37">
        <v>0.79</v>
      </c>
      <c r="H38" s="37">
        <v>0.74</v>
      </c>
      <c r="I38" s="37">
        <v>0.48</v>
      </c>
      <c r="J38" s="38">
        <v>0.42</v>
      </c>
      <c r="K38" s="22"/>
      <c r="L38" s="22"/>
      <c r="M38" s="22"/>
      <c r="N38" s="22"/>
      <c r="O38" s="22"/>
      <c r="P38" s="22"/>
    </row>
    <row r="39" spans="1:16" ht="39" customHeight="1" x14ac:dyDescent="0.15">
      <c r="A39" s="22"/>
      <c r="B39" s="35"/>
      <c r="C39" s="1148" t="s">
        <v>528</v>
      </c>
      <c r="D39" s="1149"/>
      <c r="E39" s="1150"/>
      <c r="F39" s="36">
        <v>0.67</v>
      </c>
      <c r="G39" s="37">
        <v>0.34</v>
      </c>
      <c r="H39" s="37">
        <v>0.23</v>
      </c>
      <c r="I39" s="37">
        <v>0.3</v>
      </c>
      <c r="J39" s="38">
        <v>0.28999999999999998</v>
      </c>
      <c r="K39" s="22"/>
      <c r="L39" s="22"/>
      <c r="M39" s="22"/>
      <c r="N39" s="22"/>
      <c r="O39" s="22"/>
      <c r="P39" s="22"/>
    </row>
    <row r="40" spans="1:16" ht="39" customHeight="1" x14ac:dyDescent="0.15">
      <c r="A40" s="22"/>
      <c r="B40" s="35"/>
      <c r="C40" s="1148" t="s">
        <v>529</v>
      </c>
      <c r="D40" s="1149"/>
      <c r="E40" s="1150"/>
      <c r="F40" s="36">
        <v>0.05</v>
      </c>
      <c r="G40" s="37">
        <v>0.02</v>
      </c>
      <c r="H40" s="37">
        <v>0.27</v>
      </c>
      <c r="I40" s="37">
        <v>0.04</v>
      </c>
      <c r="J40" s="38">
        <v>0.2</v>
      </c>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530</v>
      </c>
      <c r="D42" s="1149"/>
      <c r="E42" s="1150"/>
      <c r="F42" s="36" t="s">
        <v>476</v>
      </c>
      <c r="G42" s="37" t="s">
        <v>476</v>
      </c>
      <c r="H42" s="37" t="s">
        <v>476</v>
      </c>
      <c r="I42" s="37" t="s">
        <v>476</v>
      </c>
      <c r="J42" s="38" t="s">
        <v>476</v>
      </c>
      <c r="K42" s="22"/>
      <c r="L42" s="22"/>
      <c r="M42" s="22"/>
      <c r="N42" s="22"/>
      <c r="O42" s="22"/>
      <c r="P42" s="22"/>
    </row>
    <row r="43" spans="1:16" ht="39" customHeight="1" thickBot="1" x14ac:dyDescent="0.2">
      <c r="A43" s="22"/>
      <c r="B43" s="40"/>
      <c r="C43" s="1151" t="s">
        <v>531</v>
      </c>
      <c r="D43" s="1152"/>
      <c r="E43" s="1153"/>
      <c r="F43" s="41" t="s">
        <v>476</v>
      </c>
      <c r="G43" s="42" t="s">
        <v>476</v>
      </c>
      <c r="H43" s="42" t="s">
        <v>476</v>
      </c>
      <c r="I43" s="42" t="s">
        <v>476</v>
      </c>
      <c r="J43" s="43" t="s">
        <v>476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3677</v>
      </c>
      <c r="L45" s="60">
        <v>3714</v>
      </c>
      <c r="M45" s="60">
        <v>3487</v>
      </c>
      <c r="N45" s="60">
        <v>3094</v>
      </c>
      <c r="O45" s="61">
        <v>3035</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476</v>
      </c>
      <c r="L46" s="64" t="s">
        <v>476</v>
      </c>
      <c r="M46" s="64" t="s">
        <v>476</v>
      </c>
      <c r="N46" s="64" t="s">
        <v>476</v>
      </c>
      <c r="O46" s="65" t="s">
        <v>476</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476</v>
      </c>
      <c r="L47" s="64" t="s">
        <v>476</v>
      </c>
      <c r="M47" s="64" t="s">
        <v>476</v>
      </c>
      <c r="N47" s="64" t="s">
        <v>476</v>
      </c>
      <c r="O47" s="65" t="s">
        <v>476</v>
      </c>
      <c r="P47" s="48"/>
      <c r="Q47" s="48"/>
      <c r="R47" s="48"/>
      <c r="S47" s="48"/>
      <c r="T47" s="48"/>
      <c r="U47" s="48"/>
    </row>
    <row r="48" spans="1:21" ht="30.75" customHeight="1" x14ac:dyDescent="0.15">
      <c r="A48" s="48"/>
      <c r="B48" s="1166"/>
      <c r="C48" s="1167"/>
      <c r="D48" s="62"/>
      <c r="E48" s="1158" t="s">
        <v>15</v>
      </c>
      <c r="F48" s="1158"/>
      <c r="G48" s="1158"/>
      <c r="H48" s="1158"/>
      <c r="I48" s="1158"/>
      <c r="J48" s="1159"/>
      <c r="K48" s="63">
        <v>1958</v>
      </c>
      <c r="L48" s="64">
        <v>1712</v>
      </c>
      <c r="M48" s="64">
        <v>1780</v>
      </c>
      <c r="N48" s="64">
        <v>1804</v>
      </c>
      <c r="O48" s="65">
        <v>1779</v>
      </c>
      <c r="P48" s="48"/>
      <c r="Q48" s="48"/>
      <c r="R48" s="48"/>
      <c r="S48" s="48"/>
      <c r="T48" s="48"/>
      <c r="U48" s="48"/>
    </row>
    <row r="49" spans="1:21" ht="30.75" customHeight="1" x14ac:dyDescent="0.15">
      <c r="A49" s="48"/>
      <c r="B49" s="1166"/>
      <c r="C49" s="1167"/>
      <c r="D49" s="62"/>
      <c r="E49" s="1158" t="s">
        <v>16</v>
      </c>
      <c r="F49" s="1158"/>
      <c r="G49" s="1158"/>
      <c r="H49" s="1158"/>
      <c r="I49" s="1158"/>
      <c r="J49" s="1159"/>
      <c r="K49" s="63">
        <v>135</v>
      </c>
      <c r="L49" s="64">
        <v>98</v>
      </c>
      <c r="M49" s="64">
        <v>81</v>
      </c>
      <c r="N49" s="64">
        <v>83</v>
      </c>
      <c r="O49" s="65">
        <v>83</v>
      </c>
      <c r="P49" s="48"/>
      <c r="Q49" s="48"/>
      <c r="R49" s="48"/>
      <c r="S49" s="48"/>
      <c r="T49" s="48"/>
      <c r="U49" s="48"/>
    </row>
    <row r="50" spans="1:21" ht="30.75" customHeight="1" x14ac:dyDescent="0.15">
      <c r="A50" s="48"/>
      <c r="B50" s="1166"/>
      <c r="C50" s="1167"/>
      <c r="D50" s="62"/>
      <c r="E50" s="1158" t="s">
        <v>17</v>
      </c>
      <c r="F50" s="1158"/>
      <c r="G50" s="1158"/>
      <c r="H50" s="1158"/>
      <c r="I50" s="1158"/>
      <c r="J50" s="1159"/>
      <c r="K50" s="63">
        <v>153</v>
      </c>
      <c r="L50" s="64">
        <v>150</v>
      </c>
      <c r="M50" s="64">
        <v>150</v>
      </c>
      <c r="N50" s="64">
        <v>178</v>
      </c>
      <c r="O50" s="65">
        <v>178</v>
      </c>
      <c r="P50" s="48"/>
      <c r="Q50" s="48"/>
      <c r="R50" s="48"/>
      <c r="S50" s="48"/>
      <c r="T50" s="48"/>
      <c r="U50" s="48"/>
    </row>
    <row r="51" spans="1:21" ht="30.75" customHeight="1" x14ac:dyDescent="0.15">
      <c r="A51" s="48"/>
      <c r="B51" s="1168"/>
      <c r="C51" s="1169"/>
      <c r="D51" s="66"/>
      <c r="E51" s="1158" t="s">
        <v>18</v>
      </c>
      <c r="F51" s="1158"/>
      <c r="G51" s="1158"/>
      <c r="H51" s="1158"/>
      <c r="I51" s="1158"/>
      <c r="J51" s="1159"/>
      <c r="K51" s="63" t="s">
        <v>476</v>
      </c>
      <c r="L51" s="64" t="s">
        <v>476</v>
      </c>
      <c r="M51" s="64" t="s">
        <v>476</v>
      </c>
      <c r="N51" s="64" t="s">
        <v>476</v>
      </c>
      <c r="O51" s="65" t="s">
        <v>476</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5654</v>
      </c>
      <c r="L52" s="64">
        <v>5697</v>
      </c>
      <c r="M52" s="64">
        <v>5746</v>
      </c>
      <c r="N52" s="64">
        <v>5384</v>
      </c>
      <c r="O52" s="65">
        <v>5663</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269</v>
      </c>
      <c r="L53" s="69">
        <v>-23</v>
      </c>
      <c r="M53" s="69">
        <v>-248</v>
      </c>
      <c r="N53" s="69">
        <v>-225</v>
      </c>
      <c r="O53" s="70">
        <v>-588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515</v>
      </c>
      <c r="J40" s="79" t="s">
        <v>516</v>
      </c>
      <c r="K40" s="79" t="s">
        <v>517</v>
      </c>
      <c r="L40" s="79" t="s">
        <v>518</v>
      </c>
      <c r="M40" s="80" t="s">
        <v>519</v>
      </c>
    </row>
    <row r="41" spans="2:13" ht="27.75" customHeight="1" x14ac:dyDescent="0.15">
      <c r="B41" s="1172" t="s">
        <v>24</v>
      </c>
      <c r="C41" s="1173"/>
      <c r="D41" s="81"/>
      <c r="E41" s="1178" t="s">
        <v>25</v>
      </c>
      <c r="F41" s="1178"/>
      <c r="G41" s="1178"/>
      <c r="H41" s="1179"/>
      <c r="I41" s="82">
        <v>35306</v>
      </c>
      <c r="J41" s="83">
        <v>34365</v>
      </c>
      <c r="K41" s="83">
        <v>33853</v>
      </c>
      <c r="L41" s="83">
        <v>33806</v>
      </c>
      <c r="M41" s="84">
        <v>34426</v>
      </c>
    </row>
    <row r="42" spans="2:13" ht="27.75" customHeight="1" x14ac:dyDescent="0.15">
      <c r="B42" s="1174"/>
      <c r="C42" s="1175"/>
      <c r="D42" s="85"/>
      <c r="E42" s="1180" t="s">
        <v>26</v>
      </c>
      <c r="F42" s="1180"/>
      <c r="G42" s="1180"/>
      <c r="H42" s="1181"/>
      <c r="I42" s="86">
        <v>12695</v>
      </c>
      <c r="J42" s="87">
        <v>11555</v>
      </c>
      <c r="K42" s="87">
        <v>11812</v>
      </c>
      <c r="L42" s="87">
        <v>11484</v>
      </c>
      <c r="M42" s="88">
        <v>11152</v>
      </c>
    </row>
    <row r="43" spans="2:13" ht="27.75" customHeight="1" x14ac:dyDescent="0.15">
      <c r="B43" s="1174"/>
      <c r="C43" s="1175"/>
      <c r="D43" s="85"/>
      <c r="E43" s="1180" t="s">
        <v>27</v>
      </c>
      <c r="F43" s="1180"/>
      <c r="G43" s="1180"/>
      <c r="H43" s="1181"/>
      <c r="I43" s="86">
        <v>23127</v>
      </c>
      <c r="J43" s="87">
        <v>20772</v>
      </c>
      <c r="K43" s="87">
        <v>19531</v>
      </c>
      <c r="L43" s="87">
        <v>18238</v>
      </c>
      <c r="M43" s="88">
        <v>17151</v>
      </c>
    </row>
    <row r="44" spans="2:13" ht="27.75" customHeight="1" x14ac:dyDescent="0.15">
      <c r="B44" s="1174"/>
      <c r="C44" s="1175"/>
      <c r="D44" s="85"/>
      <c r="E44" s="1180" t="s">
        <v>28</v>
      </c>
      <c r="F44" s="1180"/>
      <c r="G44" s="1180"/>
      <c r="H44" s="1181"/>
      <c r="I44" s="86">
        <v>590</v>
      </c>
      <c r="J44" s="87">
        <v>511</v>
      </c>
      <c r="K44" s="87">
        <v>425</v>
      </c>
      <c r="L44" s="87">
        <v>330</v>
      </c>
      <c r="M44" s="88">
        <v>244</v>
      </c>
    </row>
    <row r="45" spans="2:13" ht="27.75" customHeight="1" x14ac:dyDescent="0.15">
      <c r="B45" s="1174"/>
      <c r="C45" s="1175"/>
      <c r="D45" s="85"/>
      <c r="E45" s="1180" t="s">
        <v>29</v>
      </c>
      <c r="F45" s="1180"/>
      <c r="G45" s="1180"/>
      <c r="H45" s="1181"/>
      <c r="I45" s="86">
        <v>10121</v>
      </c>
      <c r="J45" s="87">
        <v>9903</v>
      </c>
      <c r="K45" s="87">
        <v>9175</v>
      </c>
      <c r="L45" s="87">
        <v>8982</v>
      </c>
      <c r="M45" s="88">
        <v>9072</v>
      </c>
    </row>
    <row r="46" spans="2:13" ht="27.75" customHeight="1" x14ac:dyDescent="0.15">
      <c r="B46" s="1174"/>
      <c r="C46" s="1175"/>
      <c r="D46" s="89"/>
      <c r="E46" s="1180" t="s">
        <v>30</v>
      </c>
      <c r="F46" s="1180"/>
      <c r="G46" s="1180"/>
      <c r="H46" s="1181"/>
      <c r="I46" s="86">
        <v>596</v>
      </c>
      <c r="J46" s="87">
        <v>523</v>
      </c>
      <c r="K46" s="87">
        <v>457</v>
      </c>
      <c r="L46" s="87">
        <v>313</v>
      </c>
      <c r="M46" s="88">
        <v>266</v>
      </c>
    </row>
    <row r="47" spans="2:13" ht="27.75" customHeight="1" x14ac:dyDescent="0.15">
      <c r="B47" s="1174"/>
      <c r="C47" s="1175"/>
      <c r="D47" s="90"/>
      <c r="E47" s="1182" t="s">
        <v>31</v>
      </c>
      <c r="F47" s="1183"/>
      <c r="G47" s="1183"/>
      <c r="H47" s="1184"/>
      <c r="I47" s="86" t="s">
        <v>476</v>
      </c>
      <c r="J47" s="87" t="s">
        <v>476</v>
      </c>
      <c r="K47" s="87" t="s">
        <v>476</v>
      </c>
      <c r="L47" s="87" t="s">
        <v>476</v>
      </c>
      <c r="M47" s="88" t="s">
        <v>476</v>
      </c>
    </row>
    <row r="48" spans="2:13" ht="27.75" customHeight="1" x14ac:dyDescent="0.15">
      <c r="B48" s="1174"/>
      <c r="C48" s="1175"/>
      <c r="D48" s="85"/>
      <c r="E48" s="1180" t="s">
        <v>32</v>
      </c>
      <c r="F48" s="1180"/>
      <c r="G48" s="1180"/>
      <c r="H48" s="1181"/>
      <c r="I48" s="86" t="s">
        <v>476</v>
      </c>
      <c r="J48" s="87" t="s">
        <v>476</v>
      </c>
      <c r="K48" s="87" t="s">
        <v>476</v>
      </c>
      <c r="L48" s="87" t="s">
        <v>476</v>
      </c>
      <c r="M48" s="88" t="s">
        <v>476</v>
      </c>
    </row>
    <row r="49" spans="2:13" ht="27.75" customHeight="1" x14ac:dyDescent="0.15">
      <c r="B49" s="1176"/>
      <c r="C49" s="1177"/>
      <c r="D49" s="85"/>
      <c r="E49" s="1180" t="s">
        <v>33</v>
      </c>
      <c r="F49" s="1180"/>
      <c r="G49" s="1180"/>
      <c r="H49" s="1181"/>
      <c r="I49" s="86" t="s">
        <v>476</v>
      </c>
      <c r="J49" s="87" t="s">
        <v>476</v>
      </c>
      <c r="K49" s="87" t="s">
        <v>476</v>
      </c>
      <c r="L49" s="87" t="s">
        <v>476</v>
      </c>
      <c r="M49" s="88" t="s">
        <v>476</v>
      </c>
    </row>
    <row r="50" spans="2:13" ht="27.75" customHeight="1" x14ac:dyDescent="0.15">
      <c r="B50" s="1185" t="s">
        <v>34</v>
      </c>
      <c r="C50" s="1186"/>
      <c r="D50" s="91"/>
      <c r="E50" s="1180" t="s">
        <v>35</v>
      </c>
      <c r="F50" s="1180"/>
      <c r="G50" s="1180"/>
      <c r="H50" s="1181"/>
      <c r="I50" s="86">
        <v>12312</v>
      </c>
      <c r="J50" s="87">
        <v>12145</v>
      </c>
      <c r="K50" s="87">
        <v>14200</v>
      </c>
      <c r="L50" s="87">
        <v>14819</v>
      </c>
      <c r="M50" s="88">
        <v>14427</v>
      </c>
    </row>
    <row r="51" spans="2:13" ht="27.75" customHeight="1" x14ac:dyDescent="0.15">
      <c r="B51" s="1174"/>
      <c r="C51" s="1175"/>
      <c r="D51" s="85"/>
      <c r="E51" s="1180" t="s">
        <v>36</v>
      </c>
      <c r="F51" s="1180"/>
      <c r="G51" s="1180"/>
      <c r="H51" s="1181"/>
      <c r="I51" s="86">
        <v>19877</v>
      </c>
      <c r="J51" s="87">
        <v>18442</v>
      </c>
      <c r="K51" s="87">
        <v>18288</v>
      </c>
      <c r="L51" s="87">
        <v>17869</v>
      </c>
      <c r="M51" s="88">
        <v>16246</v>
      </c>
    </row>
    <row r="52" spans="2:13" ht="27.75" customHeight="1" x14ac:dyDescent="0.15">
      <c r="B52" s="1176"/>
      <c r="C52" s="1177"/>
      <c r="D52" s="85"/>
      <c r="E52" s="1180" t="s">
        <v>37</v>
      </c>
      <c r="F52" s="1180"/>
      <c r="G52" s="1180"/>
      <c r="H52" s="1181"/>
      <c r="I52" s="86">
        <v>40103</v>
      </c>
      <c r="J52" s="87">
        <v>40070</v>
      </c>
      <c r="K52" s="87">
        <v>39333</v>
      </c>
      <c r="L52" s="87">
        <v>37973</v>
      </c>
      <c r="M52" s="88">
        <v>36273</v>
      </c>
    </row>
    <row r="53" spans="2:13" ht="27.75" customHeight="1" thickBot="1" x14ac:dyDescent="0.2">
      <c r="B53" s="1187" t="s">
        <v>38</v>
      </c>
      <c r="C53" s="1188"/>
      <c r="D53" s="92"/>
      <c r="E53" s="1189" t="s">
        <v>39</v>
      </c>
      <c r="F53" s="1189"/>
      <c r="G53" s="1189"/>
      <c r="H53" s="1190"/>
      <c r="I53" s="93">
        <v>10142</v>
      </c>
      <c r="J53" s="94">
        <v>6972</v>
      </c>
      <c r="K53" s="94">
        <v>3432</v>
      </c>
      <c r="L53" s="94">
        <v>2490</v>
      </c>
      <c r="M53" s="95">
        <v>5366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F37" zoomScale="85" zoomScaleNormal="85" zoomScaleSheetLayoutView="55" workbookViewId="0">
      <selection activeCell="G50" sqref="G50:J50"/>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191"/>
      <c r="B1" s="1192"/>
      <c r="P1" s="246"/>
      <c r="Q1" s="246"/>
    </row>
    <row r="2" spans="1:51" ht="25.5" x14ac:dyDescent="0.25">
      <c r="A2" s="1191"/>
      <c r="C2" s="1193"/>
      <c r="P2" s="246"/>
      <c r="Q2" s="246"/>
    </row>
    <row r="3" spans="1:51" ht="25.5" x14ac:dyDescent="0.25">
      <c r="A3" s="1191"/>
      <c r="C3" s="1193"/>
      <c r="P3" s="246"/>
      <c r="Q3" s="246"/>
    </row>
    <row r="4" spans="1:51" s="1194" customFormat="1" x14ac:dyDescent="0.15">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x14ac:dyDescent="0.15">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x14ac:dyDescent="0.15">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x14ac:dyDescent="0.15">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x14ac:dyDescent="0.15">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x14ac:dyDescent="0.15">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x14ac:dyDescent="0.15">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553</v>
      </c>
    </row>
    <row r="11" spans="1:51" s="1194" customFormat="1" x14ac:dyDescent="0.15">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x14ac:dyDescent="0.15">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553</v>
      </c>
    </row>
    <row r="13" spans="1:51" s="1194" customFormat="1" x14ac:dyDescent="0.15">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x14ac:dyDescent="0.15">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x14ac:dyDescent="0.15">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x14ac:dyDescent="0.15">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x14ac:dyDescent="0.15">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x14ac:dyDescent="0.15">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x14ac:dyDescent="0.15">
      <c r="P19" s="246"/>
      <c r="Q19" s="246"/>
    </row>
    <row r="20" spans="1:259" x14ac:dyDescent="0.15">
      <c r="P20" s="246"/>
      <c r="Q20" s="246"/>
    </row>
    <row r="21" spans="1:259" ht="17.25" x14ac:dyDescent="0.15">
      <c r="B21" s="1195"/>
      <c r="C21" s="248"/>
      <c r="D21" s="248"/>
      <c r="E21" s="248"/>
      <c r="F21" s="248"/>
      <c r="G21" s="248"/>
      <c r="H21" s="248"/>
      <c r="I21" s="248"/>
      <c r="J21" s="248"/>
      <c r="K21" s="248"/>
      <c r="L21" s="248"/>
      <c r="M21" s="248"/>
      <c r="N21" s="1196"/>
      <c r="O21" s="248"/>
      <c r="P21" s="249"/>
      <c r="Q21" s="246"/>
      <c r="IY21" s="1197"/>
    </row>
    <row r="22" spans="1:259" ht="17.25" x14ac:dyDescent="0.15">
      <c r="B22" s="250"/>
      <c r="IY22" s="1198"/>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1199"/>
      <c r="C40" s="246"/>
      <c r="D40" s="246"/>
      <c r="E40" s="246"/>
      <c r="F40" s="246"/>
      <c r="G40" s="246"/>
      <c r="H40" s="246"/>
      <c r="I40" s="246"/>
      <c r="J40" s="246"/>
      <c r="K40" s="246"/>
      <c r="L40" s="246"/>
      <c r="M40" s="246"/>
      <c r="N40" s="246"/>
      <c r="O40" s="246"/>
      <c r="P40" s="1199"/>
      <c r="Q40" s="246"/>
    </row>
    <row r="41" spans="2:17" ht="17.25" x14ac:dyDescent="0.15">
      <c r="B41" s="247" t="s">
        <v>554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1200" t="s">
        <v>555</v>
      </c>
      <c r="I42" s="1201"/>
      <c r="J42" s="1201"/>
      <c r="K42" s="1201"/>
      <c r="L42" s="246"/>
      <c r="M42" s="246"/>
      <c r="N42" s="246"/>
      <c r="O42" s="246"/>
    </row>
    <row r="43" spans="2:17" x14ac:dyDescent="0.15">
      <c r="B43" s="250"/>
      <c r="C43" s="246"/>
      <c r="D43" s="246"/>
      <c r="E43" s="246"/>
      <c r="F43" s="246"/>
      <c r="G43" s="1202" t="s">
        <v>556</v>
      </c>
      <c r="H43" s="1203"/>
      <c r="I43" s="1203"/>
      <c r="J43" s="1203"/>
      <c r="K43" s="1203"/>
      <c r="L43" s="1203"/>
      <c r="M43" s="1203"/>
      <c r="N43" s="1203"/>
      <c r="O43" s="1204"/>
    </row>
    <row r="44" spans="2:17" x14ac:dyDescent="0.15">
      <c r="B44" s="250"/>
      <c r="C44" s="246"/>
      <c r="D44" s="246"/>
      <c r="E44" s="246"/>
      <c r="F44" s="246"/>
      <c r="G44" s="1205"/>
      <c r="H44" s="1206"/>
      <c r="I44" s="1206"/>
      <c r="J44" s="1206"/>
      <c r="K44" s="1206"/>
      <c r="L44" s="1206"/>
      <c r="M44" s="1206"/>
      <c r="N44" s="1206"/>
      <c r="O44" s="1207"/>
    </row>
    <row r="45" spans="2:17" x14ac:dyDescent="0.15">
      <c r="B45" s="250"/>
      <c r="C45" s="246"/>
      <c r="D45" s="246"/>
      <c r="E45" s="246"/>
      <c r="F45" s="246"/>
      <c r="G45" s="1205"/>
      <c r="H45" s="1206"/>
      <c r="I45" s="1206"/>
      <c r="J45" s="1206"/>
      <c r="K45" s="1206"/>
      <c r="L45" s="1206"/>
      <c r="M45" s="1206"/>
      <c r="N45" s="1206"/>
      <c r="O45" s="1207"/>
    </row>
    <row r="46" spans="2:17" x14ac:dyDescent="0.15">
      <c r="B46" s="250"/>
      <c r="C46" s="246"/>
      <c r="D46" s="246"/>
      <c r="E46" s="246"/>
      <c r="F46" s="246"/>
      <c r="G46" s="1205"/>
      <c r="H46" s="1206"/>
      <c r="I46" s="1206"/>
      <c r="J46" s="1206"/>
      <c r="K46" s="1206"/>
      <c r="L46" s="1206"/>
      <c r="M46" s="1206"/>
      <c r="N46" s="1206"/>
      <c r="O46" s="1207"/>
    </row>
    <row r="47" spans="2:17" x14ac:dyDescent="0.15">
      <c r="B47" s="250"/>
      <c r="C47" s="246"/>
      <c r="D47" s="246"/>
      <c r="E47" s="246"/>
      <c r="F47" s="246"/>
      <c r="G47" s="1208"/>
      <c r="H47" s="1209"/>
      <c r="I47" s="1209"/>
      <c r="J47" s="1209"/>
      <c r="K47" s="1209"/>
      <c r="L47" s="1209"/>
      <c r="M47" s="1209"/>
      <c r="N47" s="1209"/>
      <c r="O47" s="1210"/>
    </row>
    <row r="48" spans="2:17" x14ac:dyDescent="0.15">
      <c r="B48" s="250"/>
      <c r="C48" s="246"/>
      <c r="D48" s="246"/>
      <c r="E48" s="246"/>
      <c r="F48" s="246"/>
      <c r="G48" s="246"/>
      <c r="H48" s="1211"/>
      <c r="I48" s="1211"/>
      <c r="J48" s="1211"/>
    </row>
    <row r="49" spans="1:17" x14ac:dyDescent="0.15">
      <c r="B49" s="250"/>
      <c r="C49" s="246"/>
      <c r="D49" s="246"/>
      <c r="E49" s="246"/>
      <c r="F49" s="246"/>
      <c r="G49" s="245" t="s">
        <v>557</v>
      </c>
    </row>
    <row r="50" spans="1:17" x14ac:dyDescent="0.15">
      <c r="B50" s="250"/>
      <c r="C50" s="246"/>
      <c r="D50" s="246"/>
      <c r="E50" s="246"/>
      <c r="F50" s="246"/>
      <c r="G50" s="1212"/>
      <c r="H50" s="1213"/>
      <c r="I50" s="1213"/>
      <c r="J50" s="1214"/>
      <c r="K50" s="1215" t="s">
        <v>515</v>
      </c>
      <c r="L50" s="1215" t="s">
        <v>516</v>
      </c>
      <c r="M50" s="1215" t="s">
        <v>517</v>
      </c>
      <c r="N50" s="1215" t="s">
        <v>518</v>
      </c>
      <c r="O50" s="1215" t="s">
        <v>519</v>
      </c>
    </row>
    <row r="51" spans="1:17" x14ac:dyDescent="0.15">
      <c r="B51" s="250"/>
      <c r="C51" s="246"/>
      <c r="D51" s="246"/>
      <c r="E51" s="246"/>
      <c r="F51" s="246"/>
      <c r="G51" s="1216" t="s">
        <v>558</v>
      </c>
      <c r="H51" s="1217"/>
      <c r="I51" s="1218" t="s">
        <v>559</v>
      </c>
      <c r="J51" s="1218"/>
      <c r="K51" s="1219"/>
      <c r="L51" s="1219"/>
      <c r="M51" s="1219"/>
      <c r="N51" s="1220">
        <v>8.1999999999999993</v>
      </c>
      <c r="O51" s="1219"/>
    </row>
    <row r="52" spans="1:17" x14ac:dyDescent="0.15">
      <c r="B52" s="250"/>
      <c r="C52" s="246"/>
      <c r="D52" s="246"/>
      <c r="E52" s="246"/>
      <c r="F52" s="246"/>
      <c r="G52" s="1221"/>
      <c r="H52" s="1222"/>
      <c r="I52" s="1223"/>
      <c r="J52" s="1223"/>
      <c r="K52" s="1220"/>
      <c r="L52" s="1220"/>
      <c r="M52" s="1220"/>
      <c r="N52" s="1220"/>
      <c r="O52" s="1220"/>
    </row>
    <row r="53" spans="1:17" x14ac:dyDescent="0.15">
      <c r="A53" s="1224"/>
      <c r="B53" s="250"/>
      <c r="C53" s="246"/>
      <c r="D53" s="246"/>
      <c r="E53" s="246"/>
      <c r="F53" s="246"/>
      <c r="G53" s="1221"/>
      <c r="H53" s="1222"/>
      <c r="I53" s="1225" t="s">
        <v>560</v>
      </c>
      <c r="J53" s="1225"/>
      <c r="K53" s="1226"/>
      <c r="L53" s="1226"/>
      <c r="M53" s="1226"/>
      <c r="N53" s="1227">
        <v>60</v>
      </c>
      <c r="O53" s="1226"/>
    </row>
    <row r="54" spans="1:17" x14ac:dyDescent="0.15">
      <c r="A54" s="1224"/>
      <c r="B54" s="250"/>
      <c r="C54" s="246"/>
      <c r="D54" s="246"/>
      <c r="E54" s="246"/>
      <c r="F54" s="246"/>
      <c r="G54" s="1228"/>
      <c r="H54" s="1229"/>
      <c r="I54" s="1225"/>
      <c r="J54" s="1225"/>
      <c r="K54" s="1230"/>
      <c r="L54" s="1230"/>
      <c r="M54" s="1230"/>
      <c r="N54" s="1230"/>
      <c r="O54" s="1230"/>
    </row>
    <row r="55" spans="1:17" x14ac:dyDescent="0.15">
      <c r="A55" s="1224"/>
      <c r="B55" s="250"/>
      <c r="C55" s="246"/>
      <c r="D55" s="246"/>
      <c r="E55" s="246"/>
      <c r="F55" s="246"/>
      <c r="G55" s="1231" t="s">
        <v>561</v>
      </c>
      <c r="H55" s="1232"/>
      <c r="I55" s="1225" t="s">
        <v>559</v>
      </c>
      <c r="J55" s="1225"/>
      <c r="K55" s="1219"/>
      <c r="L55" s="1219"/>
      <c r="M55" s="1219"/>
      <c r="N55" s="1220">
        <v>21.2</v>
      </c>
      <c r="O55" s="1219"/>
    </row>
    <row r="56" spans="1:17" x14ac:dyDescent="0.15">
      <c r="A56" s="1224"/>
      <c r="B56" s="250"/>
      <c r="C56" s="246"/>
      <c r="D56" s="246"/>
      <c r="E56" s="246"/>
      <c r="F56" s="246"/>
      <c r="G56" s="1233"/>
      <c r="H56" s="1234"/>
      <c r="I56" s="1225"/>
      <c r="J56" s="1225"/>
      <c r="K56" s="1220"/>
      <c r="L56" s="1220"/>
      <c r="M56" s="1220"/>
      <c r="N56" s="1220"/>
      <c r="O56" s="1220"/>
    </row>
    <row r="57" spans="1:17" s="1224" customFormat="1" x14ac:dyDescent="0.15">
      <c r="B57" s="1235"/>
      <c r="C57" s="1201"/>
      <c r="D57" s="1201"/>
      <c r="E57" s="1201"/>
      <c r="F57" s="1201"/>
      <c r="G57" s="1233"/>
      <c r="H57" s="1234"/>
      <c r="I57" s="1236" t="s">
        <v>560</v>
      </c>
      <c r="J57" s="1236"/>
      <c r="K57" s="1226"/>
      <c r="L57" s="1226"/>
      <c r="M57" s="1226"/>
      <c r="N57" s="1227">
        <v>50.4</v>
      </c>
      <c r="O57" s="1226"/>
      <c r="P57" s="1237"/>
      <c r="Q57" s="1235"/>
    </row>
    <row r="58" spans="1:17" s="1224" customFormat="1" x14ac:dyDescent="0.15">
      <c r="A58" s="245"/>
      <c r="B58" s="1235"/>
      <c r="C58" s="1201"/>
      <c r="D58" s="1201"/>
      <c r="E58" s="1201"/>
      <c r="F58" s="1201"/>
      <c r="G58" s="1238"/>
      <c r="H58" s="1239"/>
      <c r="I58" s="1236"/>
      <c r="J58" s="1236"/>
      <c r="K58" s="1230"/>
      <c r="L58" s="1230"/>
      <c r="M58" s="1230"/>
      <c r="N58" s="1230"/>
      <c r="O58" s="1230"/>
      <c r="P58" s="1237"/>
      <c r="Q58" s="1235"/>
    </row>
    <row r="59" spans="1:17" s="1224" customFormat="1" x14ac:dyDescent="0.15">
      <c r="A59" s="245"/>
      <c r="B59" s="1235"/>
      <c r="C59" s="1201"/>
      <c r="D59" s="1201"/>
      <c r="E59" s="1201"/>
      <c r="F59" s="1201"/>
      <c r="G59" s="1201"/>
      <c r="H59" s="1201"/>
      <c r="I59" s="1201"/>
      <c r="J59" s="1201"/>
      <c r="K59" s="1240"/>
      <c r="L59" s="1240"/>
      <c r="M59" s="1240"/>
      <c r="N59" s="1240"/>
      <c r="O59" s="1240"/>
      <c r="P59" s="1237"/>
      <c r="Q59" s="1235"/>
    </row>
    <row r="60" spans="1:17" s="1224" customFormat="1" x14ac:dyDescent="0.15">
      <c r="A60" s="245"/>
      <c r="B60" s="1235"/>
      <c r="C60" s="1201"/>
      <c r="D60" s="1201"/>
      <c r="E60" s="1201"/>
      <c r="F60" s="1201"/>
      <c r="G60" s="1201"/>
      <c r="H60" s="1201"/>
      <c r="I60" s="1201"/>
      <c r="J60" s="1201"/>
      <c r="K60" s="1240"/>
      <c r="L60" s="1240"/>
      <c r="M60" s="1240"/>
      <c r="N60" s="1240"/>
      <c r="O60" s="1240"/>
      <c r="P60" s="1237"/>
      <c r="Q60" s="1235"/>
    </row>
    <row r="61" spans="1:17" s="1224" customFormat="1" x14ac:dyDescent="0.15">
      <c r="A61" s="245"/>
      <c r="B61" s="1241"/>
      <c r="C61" s="1242"/>
      <c r="D61" s="1242"/>
      <c r="E61" s="1242"/>
      <c r="F61" s="1242"/>
      <c r="G61" s="1242"/>
      <c r="H61" s="1242"/>
      <c r="I61" s="1242"/>
      <c r="J61" s="1242"/>
      <c r="K61" s="1242"/>
      <c r="L61" s="1242"/>
      <c r="M61" s="1243"/>
      <c r="N61" s="1243"/>
      <c r="O61" s="1243"/>
      <c r="P61" s="1244"/>
      <c r="Q61" s="1235"/>
    </row>
    <row r="62" spans="1:17" x14ac:dyDescent="0.15">
      <c r="B62" s="1199"/>
      <c r="C62" s="1199"/>
      <c r="D62" s="1199"/>
      <c r="E62" s="1199"/>
      <c r="F62" s="1199"/>
      <c r="G62" s="1199"/>
      <c r="H62" s="1199"/>
      <c r="I62" s="1199"/>
      <c r="J62" s="1199"/>
      <c r="K62" s="1199"/>
      <c r="L62" s="1199"/>
      <c r="M62" s="1199"/>
      <c r="N62" s="1199"/>
      <c r="O62" s="1199"/>
      <c r="P62" s="1199"/>
      <c r="Q62" s="246"/>
    </row>
    <row r="63" spans="1:17" ht="17.25" x14ac:dyDescent="0.15">
      <c r="B63" s="309" t="s">
        <v>562</v>
      </c>
      <c r="C63" s="246"/>
      <c r="D63" s="246"/>
      <c r="E63" s="246"/>
      <c r="F63" s="246"/>
      <c r="G63" s="246"/>
      <c r="H63" s="246"/>
      <c r="I63" s="246"/>
      <c r="J63" s="246"/>
      <c r="K63" s="246"/>
      <c r="L63" s="246"/>
      <c r="M63" s="246"/>
      <c r="N63" s="246"/>
      <c r="O63" s="246"/>
    </row>
    <row r="64" spans="1:17" x14ac:dyDescent="0.15">
      <c r="B64" s="250"/>
      <c r="C64" s="246"/>
      <c r="D64" s="246"/>
      <c r="E64" s="246"/>
      <c r="F64" s="246"/>
      <c r="G64" s="1200" t="s">
        <v>555</v>
      </c>
      <c r="I64" s="1201"/>
      <c r="J64" s="1201"/>
      <c r="K64" s="1201"/>
      <c r="L64" s="246"/>
      <c r="M64" s="246"/>
      <c r="N64" s="246"/>
      <c r="O64" s="246"/>
    </row>
    <row r="65" spans="2:30" x14ac:dyDescent="0.15">
      <c r="B65" s="250"/>
      <c r="C65" s="246"/>
      <c r="D65" s="246"/>
      <c r="E65" s="246"/>
      <c r="F65" s="246"/>
      <c r="G65" s="1245" t="s">
        <v>563</v>
      </c>
      <c r="H65" s="1246"/>
      <c r="I65" s="1246"/>
      <c r="J65" s="1246"/>
      <c r="K65" s="1246"/>
      <c r="L65" s="1246"/>
      <c r="M65" s="1246"/>
      <c r="N65" s="1246"/>
      <c r="O65" s="1247"/>
    </row>
    <row r="66" spans="2:30" x14ac:dyDescent="0.15">
      <c r="B66" s="250"/>
      <c r="C66" s="246"/>
      <c r="D66" s="246"/>
      <c r="E66" s="246"/>
      <c r="F66" s="246"/>
      <c r="G66" s="1248"/>
      <c r="H66" s="1249"/>
      <c r="I66" s="1249"/>
      <c r="J66" s="1249"/>
      <c r="K66" s="1249"/>
      <c r="L66" s="1249"/>
      <c r="M66" s="1249"/>
      <c r="N66" s="1249"/>
      <c r="O66" s="1250"/>
    </row>
    <row r="67" spans="2:30" x14ac:dyDescent="0.15">
      <c r="B67" s="250"/>
      <c r="C67" s="246"/>
      <c r="D67" s="246"/>
      <c r="E67" s="246"/>
      <c r="F67" s="246"/>
      <c r="G67" s="1248"/>
      <c r="H67" s="1249"/>
      <c r="I67" s="1249"/>
      <c r="J67" s="1249"/>
      <c r="K67" s="1249"/>
      <c r="L67" s="1249"/>
      <c r="M67" s="1249"/>
      <c r="N67" s="1249"/>
      <c r="O67" s="1250"/>
    </row>
    <row r="68" spans="2:30" x14ac:dyDescent="0.15">
      <c r="B68" s="250"/>
      <c r="C68" s="246"/>
      <c r="D68" s="246"/>
      <c r="E68" s="246"/>
      <c r="F68" s="246"/>
      <c r="G68" s="1248"/>
      <c r="H68" s="1249"/>
      <c r="I68" s="1249"/>
      <c r="J68" s="1249"/>
      <c r="K68" s="1249"/>
      <c r="L68" s="1249"/>
      <c r="M68" s="1249"/>
      <c r="N68" s="1249"/>
      <c r="O68" s="1250"/>
    </row>
    <row r="69" spans="2:30" x14ac:dyDescent="0.15">
      <c r="B69" s="250"/>
      <c r="C69" s="246"/>
      <c r="D69" s="246"/>
      <c r="E69" s="246"/>
      <c r="F69" s="246"/>
      <c r="G69" s="1251"/>
      <c r="H69" s="1252"/>
      <c r="I69" s="1252"/>
      <c r="J69" s="1252"/>
      <c r="K69" s="1252"/>
      <c r="L69" s="1252"/>
      <c r="M69" s="1252"/>
      <c r="N69" s="1252"/>
      <c r="O69" s="1253"/>
    </row>
    <row r="70" spans="2:30" x14ac:dyDescent="0.15">
      <c r="B70" s="250"/>
      <c r="C70" s="246"/>
      <c r="D70" s="246"/>
      <c r="E70" s="246"/>
      <c r="F70" s="246"/>
      <c r="G70" s="246"/>
      <c r="H70" s="1254"/>
      <c r="I70" s="1254"/>
      <c r="J70" s="1255"/>
      <c r="K70" s="1255"/>
      <c r="L70" s="1256"/>
      <c r="M70" s="1255"/>
      <c r="N70" s="1256"/>
      <c r="O70" s="1257"/>
    </row>
    <row r="71" spans="2:30" x14ac:dyDescent="0.15">
      <c r="B71" s="250"/>
      <c r="C71" s="246"/>
      <c r="D71" s="246"/>
      <c r="E71" s="246"/>
      <c r="F71" s="246"/>
      <c r="G71" s="1258" t="s">
        <v>564</v>
      </c>
      <c r="I71" s="1259"/>
      <c r="J71" s="1255"/>
      <c r="K71" s="1255"/>
      <c r="L71" s="1256"/>
      <c r="M71" s="1255"/>
      <c r="N71" s="1256"/>
      <c r="O71" s="1257"/>
    </row>
    <row r="72" spans="2:30" x14ac:dyDescent="0.15">
      <c r="B72" s="250"/>
      <c r="C72" s="246"/>
      <c r="D72" s="246"/>
      <c r="E72" s="246"/>
      <c r="F72" s="246"/>
      <c r="G72" s="1212"/>
      <c r="H72" s="1213"/>
      <c r="I72" s="1213"/>
      <c r="J72" s="1214"/>
      <c r="K72" s="1215" t="s">
        <v>515</v>
      </c>
      <c r="L72" s="1215" t="s">
        <v>516</v>
      </c>
      <c r="M72" s="1215" t="s">
        <v>517</v>
      </c>
      <c r="N72" s="1215" t="s">
        <v>518</v>
      </c>
      <c r="O72" s="1215" t="s">
        <v>519</v>
      </c>
    </row>
    <row r="73" spans="2:30" x14ac:dyDescent="0.15">
      <c r="B73" s="250"/>
      <c r="C73" s="246"/>
      <c r="D73" s="246"/>
      <c r="E73" s="246"/>
      <c r="F73" s="246"/>
      <c r="G73" s="1216" t="s">
        <v>558</v>
      </c>
      <c r="H73" s="1217"/>
      <c r="I73" s="1218" t="s">
        <v>559</v>
      </c>
      <c r="J73" s="1218"/>
      <c r="K73" s="1260">
        <v>35.200000000000003</v>
      </c>
      <c r="L73" s="1260">
        <v>23.7</v>
      </c>
      <c r="M73" s="1220">
        <v>11.8</v>
      </c>
      <c r="N73" s="1220">
        <v>8.1999999999999993</v>
      </c>
      <c r="O73" s="1220">
        <v>17.3</v>
      </c>
      <c r="S73" s="245">
        <v>9.9</v>
      </c>
    </row>
    <row r="74" spans="2:30" x14ac:dyDescent="0.15">
      <c r="B74" s="250"/>
      <c r="C74" s="246"/>
      <c r="D74" s="246"/>
      <c r="E74" s="246"/>
      <c r="F74" s="246"/>
      <c r="G74" s="1221"/>
      <c r="H74" s="1222"/>
      <c r="I74" s="1223"/>
      <c r="J74" s="1223"/>
      <c r="K74" s="1260"/>
      <c r="L74" s="1260"/>
      <c r="M74" s="1220"/>
      <c r="N74" s="1220"/>
      <c r="O74" s="1220"/>
    </row>
    <row r="75" spans="2:30" x14ac:dyDescent="0.15">
      <c r="B75" s="250"/>
      <c r="C75" s="246"/>
      <c r="D75" s="246"/>
      <c r="E75" s="246"/>
      <c r="F75" s="246"/>
      <c r="G75" s="1221"/>
      <c r="H75" s="1222"/>
      <c r="I75" s="1225" t="s">
        <v>565</v>
      </c>
      <c r="J75" s="1225"/>
      <c r="K75" s="1227">
        <v>1.1000000000000001</v>
      </c>
      <c r="L75" s="1227">
        <v>0.7</v>
      </c>
      <c r="M75" s="1227">
        <v>0</v>
      </c>
      <c r="N75" s="1227">
        <v>-0.5</v>
      </c>
      <c r="O75" s="1227">
        <v>-1.1000000000000001</v>
      </c>
      <c r="U75" s="245">
        <v>81.2</v>
      </c>
      <c r="W75" s="245">
        <v>87.2</v>
      </c>
      <c r="Y75" s="245">
        <v>99.8</v>
      </c>
      <c r="AA75" s="245">
        <v>109.5</v>
      </c>
      <c r="AC75" s="245">
        <v>115.2</v>
      </c>
    </row>
    <row r="76" spans="2:30" x14ac:dyDescent="0.15">
      <c r="B76" s="250"/>
      <c r="C76" s="246"/>
      <c r="D76" s="246"/>
      <c r="E76" s="246"/>
      <c r="F76" s="246"/>
      <c r="G76" s="1228"/>
      <c r="H76" s="1229"/>
      <c r="I76" s="1225"/>
      <c r="J76" s="1225"/>
      <c r="K76" s="1230"/>
      <c r="L76" s="1230"/>
      <c r="M76" s="1230"/>
      <c r="N76" s="1230"/>
      <c r="O76" s="1230"/>
    </row>
    <row r="77" spans="2:30" x14ac:dyDescent="0.15">
      <c r="B77" s="250"/>
      <c r="C77" s="246"/>
      <c r="D77" s="246"/>
      <c r="E77" s="246"/>
      <c r="F77" s="246"/>
      <c r="G77" s="1231" t="s">
        <v>561</v>
      </c>
      <c r="H77" s="1232"/>
      <c r="I77" s="1225" t="s">
        <v>559</v>
      </c>
      <c r="J77" s="1225"/>
      <c r="K77" s="1260">
        <v>42</v>
      </c>
      <c r="L77" s="1260">
        <v>32.6</v>
      </c>
      <c r="M77" s="1220">
        <v>30.5</v>
      </c>
      <c r="N77" s="1220">
        <v>21.2</v>
      </c>
      <c r="O77" s="1220">
        <v>16.600000000000001</v>
      </c>
      <c r="R77" s="245">
        <v>12.3</v>
      </c>
      <c r="T77" s="245">
        <v>11.1</v>
      </c>
    </row>
    <row r="78" spans="2:30" x14ac:dyDescent="0.15">
      <c r="B78" s="250"/>
      <c r="C78" s="246"/>
      <c r="D78" s="246"/>
      <c r="E78" s="246"/>
      <c r="F78" s="246"/>
      <c r="G78" s="1233"/>
      <c r="H78" s="1234"/>
      <c r="I78" s="1225"/>
      <c r="J78" s="1225"/>
      <c r="K78" s="1260"/>
      <c r="L78" s="1260"/>
      <c r="M78" s="1220"/>
      <c r="N78" s="1220"/>
      <c r="O78" s="1220"/>
    </row>
    <row r="79" spans="2:30" x14ac:dyDescent="0.15">
      <c r="B79" s="250"/>
      <c r="C79" s="246"/>
      <c r="D79" s="246"/>
      <c r="E79" s="246"/>
      <c r="F79" s="246"/>
      <c r="G79" s="1233"/>
      <c r="H79" s="1234"/>
      <c r="I79" s="1261" t="s">
        <v>565</v>
      </c>
      <c r="J79" s="1236"/>
      <c r="K79" s="1262">
        <v>6.8</v>
      </c>
      <c r="L79" s="1262">
        <v>5.9</v>
      </c>
      <c r="M79" s="1262">
        <v>5.2</v>
      </c>
      <c r="N79" s="1262">
        <v>4.0999999999999996</v>
      </c>
      <c r="O79" s="1262">
        <v>3.6</v>
      </c>
      <c r="V79" s="245">
        <v>53.5</v>
      </c>
      <c r="X79" s="245">
        <v>48.2</v>
      </c>
      <c r="Z79" s="245">
        <v>34.200000000000003</v>
      </c>
      <c r="AB79" s="245">
        <v>30.3</v>
      </c>
      <c r="AD79" s="245">
        <v>28.9</v>
      </c>
    </row>
    <row r="80" spans="2:30" x14ac:dyDescent="0.15">
      <c r="B80" s="250"/>
      <c r="C80" s="246"/>
      <c r="D80" s="246"/>
      <c r="E80" s="246"/>
      <c r="F80" s="246"/>
      <c r="G80" s="1238"/>
      <c r="H80" s="1239"/>
      <c r="I80" s="1236"/>
      <c r="J80" s="1236"/>
      <c r="K80" s="1262"/>
      <c r="L80" s="1262"/>
      <c r="M80" s="1262"/>
      <c r="N80" s="1262"/>
      <c r="O80" s="1262"/>
    </row>
    <row r="81" spans="2:17" x14ac:dyDescent="0.15">
      <c r="B81" s="250"/>
      <c r="C81" s="246"/>
      <c r="D81" s="246"/>
      <c r="E81" s="246"/>
      <c r="F81" s="246"/>
      <c r="G81" s="246"/>
      <c r="H81" s="246"/>
      <c r="I81" s="246"/>
      <c r="J81" s="246"/>
      <c r="K81" s="1263"/>
      <c r="L81" s="246"/>
      <c r="M81" s="246"/>
      <c r="N81" s="246"/>
      <c r="O81" s="246"/>
    </row>
    <row r="82" spans="2:17" ht="17.25" x14ac:dyDescent="0.15">
      <c r="B82" s="250"/>
      <c r="C82" s="246"/>
      <c r="D82" s="246"/>
      <c r="E82" s="246"/>
      <c r="F82" s="246"/>
      <c r="G82" s="246"/>
      <c r="H82" s="246"/>
      <c r="I82" s="246"/>
      <c r="J82" s="246"/>
      <c r="K82" s="1264"/>
      <c r="L82" s="1264"/>
      <c r="M82" s="1264"/>
      <c r="N82" s="1264"/>
      <c r="O82" s="1264"/>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1265"/>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37" zoomScaleNormal="100" zoomScaleSheetLayoutView="70" workbookViewId="0">
      <selection activeCell="A119" sqref="A11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topLeftCell="A10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514</v>
      </c>
      <c r="G2" s="113"/>
      <c r="H2" s="114"/>
    </row>
    <row r="3" spans="1:8" x14ac:dyDescent="0.15">
      <c r="A3" s="110" t="s">
        <v>507</v>
      </c>
      <c r="B3" s="115"/>
      <c r="C3" s="116"/>
      <c r="D3" s="117">
        <v>31962</v>
      </c>
      <c r="E3" s="118"/>
      <c r="F3" s="119">
        <v>39425</v>
      </c>
      <c r="G3" s="120"/>
      <c r="H3" s="121"/>
    </row>
    <row r="4" spans="1:8" x14ac:dyDescent="0.15">
      <c r="A4" s="122"/>
      <c r="B4" s="123"/>
      <c r="C4" s="124"/>
      <c r="D4" s="125">
        <v>13332</v>
      </c>
      <c r="E4" s="126"/>
      <c r="F4" s="127">
        <v>22414</v>
      </c>
      <c r="G4" s="128"/>
      <c r="H4" s="129"/>
    </row>
    <row r="5" spans="1:8" x14ac:dyDescent="0.15">
      <c r="A5" s="110" t="s">
        <v>509</v>
      </c>
      <c r="B5" s="115"/>
      <c r="C5" s="116"/>
      <c r="D5" s="117">
        <v>29563</v>
      </c>
      <c r="E5" s="118"/>
      <c r="F5" s="119">
        <v>43141</v>
      </c>
      <c r="G5" s="120"/>
      <c r="H5" s="121"/>
    </row>
    <row r="6" spans="1:8" x14ac:dyDescent="0.15">
      <c r="A6" s="122"/>
      <c r="B6" s="123"/>
      <c r="C6" s="124"/>
      <c r="D6" s="125">
        <v>17211</v>
      </c>
      <c r="E6" s="126"/>
      <c r="F6" s="127">
        <v>21887</v>
      </c>
      <c r="G6" s="128"/>
      <c r="H6" s="129"/>
    </row>
    <row r="7" spans="1:8" x14ac:dyDescent="0.15">
      <c r="A7" s="110" t="s">
        <v>510</v>
      </c>
      <c r="B7" s="115"/>
      <c r="C7" s="116"/>
      <c r="D7" s="117">
        <v>30021</v>
      </c>
      <c r="E7" s="118"/>
      <c r="F7" s="119">
        <v>45117</v>
      </c>
      <c r="G7" s="120"/>
      <c r="H7" s="121"/>
    </row>
    <row r="8" spans="1:8" x14ac:dyDescent="0.15">
      <c r="A8" s="122"/>
      <c r="B8" s="123"/>
      <c r="C8" s="124"/>
      <c r="D8" s="125">
        <v>14282</v>
      </c>
      <c r="E8" s="126"/>
      <c r="F8" s="127">
        <v>25589</v>
      </c>
      <c r="G8" s="128"/>
      <c r="H8" s="129"/>
    </row>
    <row r="9" spans="1:8" x14ac:dyDescent="0.15">
      <c r="A9" s="110" t="s">
        <v>511</v>
      </c>
      <c r="B9" s="115"/>
      <c r="C9" s="116"/>
      <c r="D9" s="117">
        <v>42731</v>
      </c>
      <c r="E9" s="118"/>
      <c r="F9" s="119">
        <v>43532</v>
      </c>
      <c r="G9" s="120"/>
      <c r="H9" s="121"/>
    </row>
    <row r="10" spans="1:8" x14ac:dyDescent="0.15">
      <c r="A10" s="122"/>
      <c r="B10" s="123"/>
      <c r="C10" s="124"/>
      <c r="D10" s="125">
        <v>25487</v>
      </c>
      <c r="E10" s="126"/>
      <c r="F10" s="127">
        <v>25435</v>
      </c>
      <c r="G10" s="128"/>
      <c r="H10" s="129"/>
    </row>
    <row r="11" spans="1:8" x14ac:dyDescent="0.15">
      <c r="A11" s="110" t="s">
        <v>512</v>
      </c>
      <c r="B11" s="115"/>
      <c r="C11" s="116"/>
      <c r="D11" s="117">
        <v>46737</v>
      </c>
      <c r="E11" s="118"/>
      <c r="F11" s="119">
        <v>39893</v>
      </c>
      <c r="G11" s="120"/>
      <c r="H11" s="121"/>
    </row>
    <row r="12" spans="1:8" x14ac:dyDescent="0.15">
      <c r="A12" s="122"/>
      <c r="B12" s="123"/>
      <c r="C12" s="130"/>
      <c r="D12" s="125">
        <v>28886</v>
      </c>
      <c r="E12" s="126"/>
      <c r="F12" s="127">
        <v>26170</v>
      </c>
      <c r="G12" s="128"/>
      <c r="H12" s="129"/>
    </row>
    <row r="13" spans="1:8" x14ac:dyDescent="0.15">
      <c r="A13" s="110"/>
      <c r="B13" s="115"/>
      <c r="C13" s="131"/>
      <c r="D13" s="132">
        <v>36203</v>
      </c>
      <c r="E13" s="133"/>
      <c r="F13" s="134">
        <v>42222</v>
      </c>
      <c r="G13" s="135"/>
      <c r="H13" s="121"/>
    </row>
    <row r="14" spans="1:8" x14ac:dyDescent="0.15">
      <c r="A14" s="122"/>
      <c r="B14" s="123"/>
      <c r="C14" s="124"/>
      <c r="D14" s="125">
        <v>19840</v>
      </c>
      <c r="E14" s="126"/>
      <c r="F14" s="127">
        <v>24299</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6.37</v>
      </c>
      <c r="C19" s="136">
        <f>ROUND(VALUE(SUBSTITUTE(実質収支比率等に係る経年分析!G$48,"▲","-")),2)</f>
        <v>5.58</v>
      </c>
      <c r="D19" s="136">
        <f>ROUND(VALUE(SUBSTITUTE(実質収支比率等に係る経年分析!H$48,"▲","-")),2)</f>
        <v>6.6</v>
      </c>
      <c r="E19" s="136">
        <f>ROUND(VALUE(SUBSTITUTE(実質収支比率等に係る経年分析!I$48,"▲","-")),2)</f>
        <v>8.6300000000000008</v>
      </c>
      <c r="F19" s="136">
        <f>ROUND(VALUE(SUBSTITUTE(実質収支比率等に係る経年分析!J$48,"▲","-")),2)</f>
        <v>6.68</v>
      </c>
    </row>
    <row r="20" spans="1:11" x14ac:dyDescent="0.15">
      <c r="A20" s="136" t="s">
        <v>44</v>
      </c>
      <c r="B20" s="136">
        <f>ROUND(VALUE(SUBSTITUTE(実質収支比率等に係る経年分析!F$47,"▲","-")),2)</f>
        <v>11.06</v>
      </c>
      <c r="C20" s="136">
        <f>ROUND(VALUE(SUBSTITUTE(実質収支比率等に係る経年分析!G$47,"▲","-")),2)</f>
        <v>9.89</v>
      </c>
      <c r="D20" s="136">
        <f>ROUND(VALUE(SUBSTITUTE(実質収支比率等に係る経年分析!H$47,"▲","-")),2)</f>
        <v>15.37</v>
      </c>
      <c r="E20" s="136">
        <f>ROUND(VALUE(SUBSTITUTE(実質収支比率等に係る経年分析!I$47,"▲","-")),2)</f>
        <v>12.76</v>
      </c>
      <c r="F20" s="136">
        <f>ROUND(VALUE(SUBSTITUTE(実質収支比率等に係る経年分析!J$47,"▲","-")),2)</f>
        <v>12.33</v>
      </c>
    </row>
    <row r="21" spans="1:11" x14ac:dyDescent="0.15">
      <c r="A21" s="136" t="s">
        <v>45</v>
      </c>
      <c r="B21" s="136">
        <f>IF(ISNUMBER(VALUE(SUBSTITUTE(実質収支比率等に係る経年分析!F$49,"▲","-"))),ROUND(VALUE(SUBSTITUTE(実質収支比率等に係る経年分析!F$49,"▲","-")),2),NA())</f>
        <v>2.5499999999999998</v>
      </c>
      <c r="C21" s="136">
        <f>IF(ISNUMBER(VALUE(SUBSTITUTE(実質収支比率等に係る経年分析!G$49,"▲","-"))),ROUND(VALUE(SUBSTITUTE(実質収支比率等に係る経年分析!G$49,"▲","-")),2),NA())</f>
        <v>-1.66</v>
      </c>
      <c r="D21" s="136">
        <f>IF(ISNUMBER(VALUE(SUBSTITUTE(実質収支比率等に係る経年分析!H$49,"▲","-"))),ROUND(VALUE(SUBSTITUTE(実質収支比率等に係る経年分析!H$49,"▲","-")),2),NA())</f>
        <v>6.44</v>
      </c>
      <c r="E21" s="136">
        <f>IF(ISNUMBER(VALUE(SUBSTITUTE(実質収支比率等に係る経年分析!I$49,"▲","-"))),ROUND(VALUE(SUBSTITUTE(実質収支比率等に係る経年分析!I$49,"▲","-")),2),NA())</f>
        <v>-7.0000000000000007E-2</v>
      </c>
      <c r="F21" s="136">
        <f>IF(ISNUMBER(VALUE(SUBSTITUTE(実質収支比率等に係る経年分析!J$49,"▲","-"))),ROUND(VALUE(SUBSTITUTE(実質収支比率等に係る経年分析!J$49,"▲","-")),2),NA())</f>
        <v>-1.86</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0.27</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v>
      </c>
    </row>
    <row r="31" spans="1:11" x14ac:dyDescent="0.15">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0.67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0.28999999999999998</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0.71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0.79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0.74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0.42</v>
      </c>
    </row>
    <row r="33" spans="1:16" x14ac:dyDescent="0.15">
      <c r="A33" s="137" t="str">
        <f>IF(連結実質赤字比率に係る赤字・黒字の構成分析!C$37="",NA(),連結実質赤字比率に係る赤字・黒字の構成分析!C$37)</f>
        <v>土地区画整理事業特別会計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0.61</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0.63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0.61</v>
      </c>
    </row>
    <row r="35" spans="1:16" x14ac:dyDescent="0.15">
      <c r="A35" s="137" t="str">
        <f>IF(連結実質赤字比率に係る赤字・黒字の構成分析!C$35="",NA(),連結実質赤字比率に係る赤字・黒字の構成分析!C$35)</f>
        <v>市立病院事業会計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3.84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4.1399999999999997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3.92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3.77</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6.15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5.16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5.58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8.2200000000000006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6.06</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5654</v>
      </c>
      <c r="E42" s="138"/>
      <c r="F42" s="138"/>
      <c r="G42" s="138">
        <f>'実質公債費比率（分子）の構造'!L$52</f>
        <v>5697</v>
      </c>
      <c r="H42" s="138"/>
      <c r="I42" s="138"/>
      <c r="J42" s="138">
        <f>'実質公債費比率（分子）の構造'!M$52</f>
        <v>5746</v>
      </c>
      <c r="K42" s="138"/>
      <c r="L42" s="138"/>
      <c r="M42" s="138">
        <f>'実質公債費比率（分子）の構造'!N$52</f>
        <v>5384</v>
      </c>
      <c r="N42" s="138"/>
      <c r="O42" s="138"/>
      <c r="P42" s="138">
        <f>'実質公債費比率（分子）の構造'!O$52</f>
        <v>5663</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153</v>
      </c>
      <c r="C44" s="138"/>
      <c r="D44" s="138"/>
      <c r="E44" s="138">
        <f>'実質公債費比率（分子）の構造'!L$50</f>
        <v>150</v>
      </c>
      <c r="F44" s="138"/>
      <c r="G44" s="138"/>
      <c r="H44" s="138">
        <f>'実質公債費比率（分子）の構造'!M$50</f>
        <v>150</v>
      </c>
      <c r="I44" s="138"/>
      <c r="J44" s="138"/>
      <c r="K44" s="138">
        <f>'実質公債費比率（分子）の構造'!N$50</f>
        <v>178</v>
      </c>
      <c r="L44" s="138"/>
      <c r="M44" s="138"/>
      <c r="N44" s="138">
        <f>'実質公債費比率（分子）の構造'!O$50</f>
        <v>178</v>
      </c>
      <c r="O44" s="138"/>
      <c r="P44" s="138"/>
    </row>
    <row r="45" spans="1:16" x14ac:dyDescent="0.15">
      <c r="A45" s="138" t="s">
        <v>55</v>
      </c>
      <c r="B45" s="138">
        <f>'実質公債費比率（分子）の構造'!K$49</f>
        <v>135</v>
      </c>
      <c r="C45" s="138"/>
      <c r="D45" s="138"/>
      <c r="E45" s="138">
        <f>'実質公債費比率（分子）の構造'!L$49</f>
        <v>98</v>
      </c>
      <c r="F45" s="138"/>
      <c r="G45" s="138"/>
      <c r="H45" s="138">
        <f>'実質公債費比率（分子）の構造'!M$49</f>
        <v>81</v>
      </c>
      <c r="I45" s="138"/>
      <c r="J45" s="138"/>
      <c r="K45" s="138">
        <f>'実質公債費比率（分子）の構造'!N$49</f>
        <v>83</v>
      </c>
      <c r="L45" s="138"/>
      <c r="M45" s="138"/>
      <c r="N45" s="138">
        <f>'実質公債費比率（分子）の構造'!O$49</f>
        <v>83</v>
      </c>
      <c r="O45" s="138"/>
      <c r="P45" s="138"/>
    </row>
    <row r="46" spans="1:16" x14ac:dyDescent="0.15">
      <c r="A46" s="138" t="s">
        <v>56</v>
      </c>
      <c r="B46" s="138">
        <f>'実質公債費比率（分子）の構造'!K$48</f>
        <v>1958</v>
      </c>
      <c r="C46" s="138"/>
      <c r="D46" s="138"/>
      <c r="E46" s="138">
        <f>'実質公債費比率（分子）の構造'!L$48</f>
        <v>1712</v>
      </c>
      <c r="F46" s="138"/>
      <c r="G46" s="138"/>
      <c r="H46" s="138">
        <f>'実質公債費比率（分子）の構造'!M$48</f>
        <v>1780</v>
      </c>
      <c r="I46" s="138"/>
      <c r="J46" s="138"/>
      <c r="K46" s="138">
        <f>'実質公債費比率（分子）の構造'!N$48</f>
        <v>1804</v>
      </c>
      <c r="L46" s="138"/>
      <c r="M46" s="138"/>
      <c r="N46" s="138">
        <f>'実質公債費比率（分子）の構造'!O$48</f>
        <v>1779</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3677</v>
      </c>
      <c r="C49" s="138"/>
      <c r="D49" s="138"/>
      <c r="E49" s="138">
        <f>'実質公債費比率（分子）の構造'!L$45</f>
        <v>3714</v>
      </c>
      <c r="F49" s="138"/>
      <c r="G49" s="138"/>
      <c r="H49" s="138">
        <f>'実質公債費比率（分子）の構造'!M$45</f>
        <v>3487</v>
      </c>
      <c r="I49" s="138"/>
      <c r="J49" s="138"/>
      <c r="K49" s="138">
        <f>'実質公債費比率（分子）の構造'!N$45</f>
        <v>3094</v>
      </c>
      <c r="L49" s="138"/>
      <c r="M49" s="138"/>
      <c r="N49" s="138">
        <f>'実質公債費比率（分子）の構造'!O$45</f>
        <v>3035</v>
      </c>
      <c r="O49" s="138"/>
      <c r="P49" s="138"/>
    </row>
    <row r="50" spans="1:16" x14ac:dyDescent="0.15">
      <c r="A50" s="138" t="s">
        <v>60</v>
      </c>
      <c r="B50" s="138" t="e">
        <f>NA()</f>
        <v>#N/A</v>
      </c>
      <c r="C50" s="138">
        <f>IF(ISNUMBER('実質公債費比率（分子）の構造'!K$53),'実質公債費比率（分子）の構造'!K$53,NA())</f>
        <v>269</v>
      </c>
      <c r="D50" s="138" t="e">
        <f>NA()</f>
        <v>#N/A</v>
      </c>
      <c r="E50" s="138" t="e">
        <f>NA()</f>
        <v>#N/A</v>
      </c>
      <c r="F50" s="138">
        <f>IF(ISNUMBER('実質公債費比率（分子）の構造'!L$53),'実質公債費比率（分子）の構造'!L$53,NA())</f>
        <v>-23</v>
      </c>
      <c r="G50" s="138" t="e">
        <f>NA()</f>
        <v>#N/A</v>
      </c>
      <c r="H50" s="138" t="e">
        <f>NA()</f>
        <v>#N/A</v>
      </c>
      <c r="I50" s="138">
        <f>IF(ISNUMBER('実質公債費比率（分子）の構造'!M$53),'実質公債費比率（分子）の構造'!M$53,NA())</f>
        <v>-248</v>
      </c>
      <c r="J50" s="138" t="e">
        <f>NA()</f>
        <v>#N/A</v>
      </c>
      <c r="K50" s="138" t="e">
        <f>NA()</f>
        <v>#N/A</v>
      </c>
      <c r="L50" s="138">
        <f>IF(ISNUMBER('実質公債費比率（分子）の構造'!N$53),'実質公債費比率（分子）の構造'!N$53,NA())</f>
        <v>-225</v>
      </c>
      <c r="M50" s="138" t="e">
        <f>NA()</f>
        <v>#N/A</v>
      </c>
      <c r="N50" s="138" t="e">
        <f>NA()</f>
        <v>#N/A</v>
      </c>
      <c r="O50" s="138">
        <f>IF(ISNUMBER('実質公債費比率（分子）の構造'!O$53),'実質公債費比率（分子）の構造'!O$53,NA())</f>
        <v>-588</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40103</v>
      </c>
      <c r="E56" s="137"/>
      <c r="F56" s="137"/>
      <c r="G56" s="137">
        <f>'将来負担比率（分子）の構造'!J$52</f>
        <v>40070</v>
      </c>
      <c r="H56" s="137"/>
      <c r="I56" s="137"/>
      <c r="J56" s="137">
        <f>'将来負担比率（分子）の構造'!K$52</f>
        <v>39333</v>
      </c>
      <c r="K56" s="137"/>
      <c r="L56" s="137"/>
      <c r="M56" s="137">
        <f>'将来負担比率（分子）の構造'!L$52</f>
        <v>37973</v>
      </c>
      <c r="N56" s="137"/>
      <c r="O56" s="137"/>
      <c r="P56" s="137">
        <f>'将来負担比率（分子）の構造'!M$52</f>
        <v>36273</v>
      </c>
    </row>
    <row r="57" spans="1:16" x14ac:dyDescent="0.15">
      <c r="A57" s="137" t="s">
        <v>36</v>
      </c>
      <c r="B57" s="137"/>
      <c r="C57" s="137"/>
      <c r="D57" s="137">
        <f>'将来負担比率（分子）の構造'!I$51</f>
        <v>19877</v>
      </c>
      <c r="E57" s="137"/>
      <c r="F57" s="137"/>
      <c r="G57" s="137">
        <f>'将来負担比率（分子）の構造'!J$51</f>
        <v>18442</v>
      </c>
      <c r="H57" s="137"/>
      <c r="I57" s="137"/>
      <c r="J57" s="137">
        <f>'将来負担比率（分子）の構造'!K$51</f>
        <v>18288</v>
      </c>
      <c r="K57" s="137"/>
      <c r="L57" s="137"/>
      <c r="M57" s="137">
        <f>'将来負担比率（分子）の構造'!L$51</f>
        <v>17869</v>
      </c>
      <c r="N57" s="137"/>
      <c r="O57" s="137"/>
      <c r="P57" s="137">
        <f>'将来負担比率（分子）の構造'!M$51</f>
        <v>16246</v>
      </c>
    </row>
    <row r="58" spans="1:16" x14ac:dyDescent="0.15">
      <c r="A58" s="137" t="s">
        <v>35</v>
      </c>
      <c r="B58" s="137"/>
      <c r="C58" s="137"/>
      <c r="D58" s="137">
        <f>'将来負担比率（分子）の構造'!I$50</f>
        <v>12312</v>
      </c>
      <c r="E58" s="137"/>
      <c r="F58" s="137"/>
      <c r="G58" s="137">
        <f>'将来負担比率（分子）の構造'!J$50</f>
        <v>12145</v>
      </c>
      <c r="H58" s="137"/>
      <c r="I58" s="137"/>
      <c r="J58" s="137">
        <f>'将来負担比率（分子）の構造'!K$50</f>
        <v>14200</v>
      </c>
      <c r="K58" s="137"/>
      <c r="L58" s="137"/>
      <c r="M58" s="137">
        <f>'将来負担比率（分子）の構造'!L$50</f>
        <v>14819</v>
      </c>
      <c r="N58" s="137"/>
      <c r="O58" s="137"/>
      <c r="P58" s="137">
        <f>'将来負担比率（分子）の構造'!M$50</f>
        <v>14427</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596</v>
      </c>
      <c r="C61" s="137"/>
      <c r="D61" s="137"/>
      <c r="E61" s="137">
        <f>'将来負担比率（分子）の構造'!J$46</f>
        <v>523</v>
      </c>
      <c r="F61" s="137"/>
      <c r="G61" s="137"/>
      <c r="H61" s="137">
        <f>'将来負担比率（分子）の構造'!K$46</f>
        <v>457</v>
      </c>
      <c r="I61" s="137"/>
      <c r="J61" s="137"/>
      <c r="K61" s="137">
        <f>'将来負担比率（分子）の構造'!L$46</f>
        <v>313</v>
      </c>
      <c r="L61" s="137"/>
      <c r="M61" s="137"/>
      <c r="N61" s="137">
        <f>'将来負担比率（分子）の構造'!M$46</f>
        <v>266</v>
      </c>
      <c r="O61" s="137"/>
      <c r="P61" s="137"/>
    </row>
    <row r="62" spans="1:16" x14ac:dyDescent="0.15">
      <c r="A62" s="137" t="s">
        <v>29</v>
      </c>
      <c r="B62" s="137">
        <f>'将来負担比率（分子）の構造'!I$45</f>
        <v>10121</v>
      </c>
      <c r="C62" s="137"/>
      <c r="D62" s="137"/>
      <c r="E62" s="137">
        <f>'将来負担比率（分子）の構造'!J$45</f>
        <v>9903</v>
      </c>
      <c r="F62" s="137"/>
      <c r="G62" s="137"/>
      <c r="H62" s="137">
        <f>'将来負担比率（分子）の構造'!K$45</f>
        <v>9175</v>
      </c>
      <c r="I62" s="137"/>
      <c r="J62" s="137"/>
      <c r="K62" s="137">
        <f>'将来負担比率（分子）の構造'!L$45</f>
        <v>8982</v>
      </c>
      <c r="L62" s="137"/>
      <c r="M62" s="137"/>
      <c r="N62" s="137">
        <f>'将来負担比率（分子）の構造'!M$45</f>
        <v>9072</v>
      </c>
      <c r="O62" s="137"/>
      <c r="P62" s="137"/>
    </row>
    <row r="63" spans="1:16" x14ac:dyDescent="0.15">
      <c r="A63" s="137" t="s">
        <v>28</v>
      </c>
      <c r="B63" s="137">
        <f>'将来負担比率（分子）の構造'!I$44</f>
        <v>590</v>
      </c>
      <c r="C63" s="137"/>
      <c r="D63" s="137"/>
      <c r="E63" s="137">
        <f>'将来負担比率（分子）の構造'!J$44</f>
        <v>511</v>
      </c>
      <c r="F63" s="137"/>
      <c r="G63" s="137"/>
      <c r="H63" s="137">
        <f>'将来負担比率（分子）の構造'!K$44</f>
        <v>425</v>
      </c>
      <c r="I63" s="137"/>
      <c r="J63" s="137"/>
      <c r="K63" s="137">
        <f>'将来負担比率（分子）の構造'!L$44</f>
        <v>330</v>
      </c>
      <c r="L63" s="137"/>
      <c r="M63" s="137"/>
      <c r="N63" s="137">
        <f>'将来負担比率（分子）の構造'!M$44</f>
        <v>244</v>
      </c>
      <c r="O63" s="137"/>
      <c r="P63" s="137"/>
    </row>
    <row r="64" spans="1:16" x14ac:dyDescent="0.15">
      <c r="A64" s="137" t="s">
        <v>27</v>
      </c>
      <c r="B64" s="137">
        <f>'将来負担比率（分子）の構造'!I$43</f>
        <v>23127</v>
      </c>
      <c r="C64" s="137"/>
      <c r="D64" s="137"/>
      <c r="E64" s="137">
        <f>'将来負担比率（分子）の構造'!J$43</f>
        <v>20772</v>
      </c>
      <c r="F64" s="137"/>
      <c r="G64" s="137"/>
      <c r="H64" s="137">
        <f>'将来負担比率（分子）の構造'!K$43</f>
        <v>19531</v>
      </c>
      <c r="I64" s="137"/>
      <c r="J64" s="137"/>
      <c r="K64" s="137">
        <f>'将来負担比率（分子）の構造'!L$43</f>
        <v>18238</v>
      </c>
      <c r="L64" s="137"/>
      <c r="M64" s="137"/>
      <c r="N64" s="137">
        <f>'将来負担比率（分子）の構造'!M$43</f>
        <v>17151</v>
      </c>
      <c r="O64" s="137"/>
      <c r="P64" s="137"/>
    </row>
    <row r="65" spans="1:16" x14ac:dyDescent="0.15">
      <c r="A65" s="137" t="s">
        <v>26</v>
      </c>
      <c r="B65" s="137">
        <f>'将来負担比率（分子）の構造'!I$42</f>
        <v>12695</v>
      </c>
      <c r="C65" s="137"/>
      <c r="D65" s="137"/>
      <c r="E65" s="137">
        <f>'将来負担比率（分子）の構造'!J$42</f>
        <v>11555</v>
      </c>
      <c r="F65" s="137"/>
      <c r="G65" s="137"/>
      <c r="H65" s="137">
        <f>'将来負担比率（分子）の構造'!K$42</f>
        <v>11812</v>
      </c>
      <c r="I65" s="137"/>
      <c r="J65" s="137"/>
      <c r="K65" s="137">
        <f>'将来負担比率（分子）の構造'!L$42</f>
        <v>11484</v>
      </c>
      <c r="L65" s="137"/>
      <c r="M65" s="137"/>
      <c r="N65" s="137">
        <f>'将来負担比率（分子）の構造'!M$42</f>
        <v>11152</v>
      </c>
      <c r="O65" s="137"/>
      <c r="P65" s="137"/>
    </row>
    <row r="66" spans="1:16" x14ac:dyDescent="0.15">
      <c r="A66" s="137" t="s">
        <v>25</v>
      </c>
      <c r="B66" s="137">
        <f>'将来負担比率（分子）の構造'!I$41</f>
        <v>35306</v>
      </c>
      <c r="C66" s="137"/>
      <c r="D66" s="137"/>
      <c r="E66" s="137">
        <f>'将来負担比率（分子）の構造'!J$41</f>
        <v>34365</v>
      </c>
      <c r="F66" s="137"/>
      <c r="G66" s="137"/>
      <c r="H66" s="137">
        <f>'将来負担比率（分子）の構造'!K$41</f>
        <v>33853</v>
      </c>
      <c r="I66" s="137"/>
      <c r="J66" s="137"/>
      <c r="K66" s="137">
        <f>'将来負担比率（分子）の構造'!L$41</f>
        <v>33806</v>
      </c>
      <c r="L66" s="137"/>
      <c r="M66" s="137"/>
      <c r="N66" s="137">
        <f>'将来負担比率（分子）の構造'!M$41</f>
        <v>34426</v>
      </c>
      <c r="O66" s="137"/>
      <c r="P66" s="137"/>
    </row>
    <row r="67" spans="1:16" x14ac:dyDescent="0.15">
      <c r="A67" s="137" t="s">
        <v>64</v>
      </c>
      <c r="B67" s="137" t="e">
        <f>NA()</f>
        <v>#N/A</v>
      </c>
      <c r="C67" s="137">
        <f>IF(ISNUMBER('将来負担比率（分子）の構造'!I$53), IF('将来負担比率（分子）の構造'!I$53 &lt; 0, 0, '将来負担比率（分子）の構造'!I$53), NA())</f>
        <v>10142</v>
      </c>
      <c r="D67" s="137" t="e">
        <f>NA()</f>
        <v>#N/A</v>
      </c>
      <c r="E67" s="137" t="e">
        <f>NA()</f>
        <v>#N/A</v>
      </c>
      <c r="F67" s="137">
        <f>IF(ISNUMBER('将来負担比率（分子）の構造'!J$53), IF('将来負担比率（分子）の構造'!J$53 &lt; 0, 0, '将来負担比率（分子）の構造'!J$53), NA())</f>
        <v>6972</v>
      </c>
      <c r="G67" s="137" t="e">
        <f>NA()</f>
        <v>#N/A</v>
      </c>
      <c r="H67" s="137" t="e">
        <f>NA()</f>
        <v>#N/A</v>
      </c>
      <c r="I67" s="137">
        <f>IF(ISNUMBER('将来負担比率（分子）の構造'!K$53), IF('将来負担比率（分子）の構造'!K$53 &lt; 0, 0, '将来負担比率（分子）の構造'!K$53), NA())</f>
        <v>3432</v>
      </c>
      <c r="J67" s="137" t="e">
        <f>NA()</f>
        <v>#N/A</v>
      </c>
      <c r="K67" s="137" t="e">
        <f>NA()</f>
        <v>#N/A</v>
      </c>
      <c r="L67" s="137">
        <f>IF(ISNUMBER('将来負担比率（分子）の構造'!L$53), IF('将来負担比率（分子）の構造'!L$53 &lt; 0, 0, '将来負担比率（分子）の構造'!L$53), NA())</f>
        <v>2490</v>
      </c>
      <c r="M67" s="137" t="e">
        <f>NA()</f>
        <v>#N/A</v>
      </c>
      <c r="N67" s="137" t="e">
        <f>NA()</f>
        <v>#N/A</v>
      </c>
      <c r="O67" s="137">
        <f>IF(ISNUMBER('将来負担比率（分子）の構造'!M$53), IF('将来負担比率（分子）の構造'!M$53 &lt; 0, 0, '将来負担比率（分子）の構造'!M$53), NA())</f>
        <v>5366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196</v>
      </c>
      <c r="DI1" s="572"/>
      <c r="DJ1" s="572"/>
      <c r="DK1" s="572"/>
      <c r="DL1" s="572"/>
      <c r="DM1" s="572"/>
      <c r="DN1" s="573"/>
      <c r="DP1" s="571" t="s">
        <v>197</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574" t="s">
        <v>199</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200</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201</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15">
      <c r="B4" s="574" t="s">
        <v>1</v>
      </c>
      <c r="C4" s="575"/>
      <c r="D4" s="575"/>
      <c r="E4" s="575"/>
      <c r="F4" s="575"/>
      <c r="G4" s="575"/>
      <c r="H4" s="575"/>
      <c r="I4" s="575"/>
      <c r="J4" s="575"/>
      <c r="K4" s="575"/>
      <c r="L4" s="575"/>
      <c r="M4" s="575"/>
      <c r="N4" s="575"/>
      <c r="O4" s="575"/>
      <c r="P4" s="575"/>
      <c r="Q4" s="576"/>
      <c r="R4" s="574" t="s">
        <v>202</v>
      </c>
      <c r="S4" s="575"/>
      <c r="T4" s="575"/>
      <c r="U4" s="575"/>
      <c r="V4" s="575"/>
      <c r="W4" s="575"/>
      <c r="X4" s="575"/>
      <c r="Y4" s="576"/>
      <c r="Z4" s="574" t="s">
        <v>203</v>
      </c>
      <c r="AA4" s="575"/>
      <c r="AB4" s="575"/>
      <c r="AC4" s="576"/>
      <c r="AD4" s="574" t="s">
        <v>204</v>
      </c>
      <c r="AE4" s="575"/>
      <c r="AF4" s="575"/>
      <c r="AG4" s="575"/>
      <c r="AH4" s="575"/>
      <c r="AI4" s="575"/>
      <c r="AJ4" s="575"/>
      <c r="AK4" s="576"/>
      <c r="AL4" s="574" t="s">
        <v>203</v>
      </c>
      <c r="AM4" s="575"/>
      <c r="AN4" s="575"/>
      <c r="AO4" s="576"/>
      <c r="AP4" s="580" t="s">
        <v>205</v>
      </c>
      <c r="AQ4" s="580"/>
      <c r="AR4" s="580"/>
      <c r="AS4" s="580"/>
      <c r="AT4" s="580"/>
      <c r="AU4" s="580"/>
      <c r="AV4" s="580"/>
      <c r="AW4" s="580"/>
      <c r="AX4" s="580"/>
      <c r="AY4" s="580"/>
      <c r="AZ4" s="580"/>
      <c r="BA4" s="580"/>
      <c r="BB4" s="580"/>
      <c r="BC4" s="580"/>
      <c r="BD4" s="580"/>
      <c r="BE4" s="580"/>
      <c r="BF4" s="580"/>
      <c r="BG4" s="580" t="s">
        <v>206</v>
      </c>
      <c r="BH4" s="580"/>
      <c r="BI4" s="580"/>
      <c r="BJ4" s="580"/>
      <c r="BK4" s="580"/>
      <c r="BL4" s="580"/>
      <c r="BM4" s="580"/>
      <c r="BN4" s="580"/>
      <c r="BO4" s="580" t="s">
        <v>203</v>
      </c>
      <c r="BP4" s="580"/>
      <c r="BQ4" s="580"/>
      <c r="BR4" s="580"/>
      <c r="BS4" s="580" t="s">
        <v>207</v>
      </c>
      <c r="BT4" s="580"/>
      <c r="BU4" s="580"/>
      <c r="BV4" s="580"/>
      <c r="BW4" s="580"/>
      <c r="BX4" s="580"/>
      <c r="BY4" s="580"/>
      <c r="BZ4" s="580"/>
      <c r="CA4" s="580"/>
      <c r="CB4" s="580"/>
      <c r="CD4" s="577" t="s">
        <v>208</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x14ac:dyDescent="0.15">
      <c r="B5" s="581" t="s">
        <v>209</v>
      </c>
      <c r="C5" s="582"/>
      <c r="D5" s="582"/>
      <c r="E5" s="582"/>
      <c r="F5" s="582"/>
      <c r="G5" s="582"/>
      <c r="H5" s="582"/>
      <c r="I5" s="582"/>
      <c r="J5" s="582"/>
      <c r="K5" s="582"/>
      <c r="L5" s="582"/>
      <c r="M5" s="582"/>
      <c r="N5" s="582"/>
      <c r="O5" s="582"/>
      <c r="P5" s="582"/>
      <c r="Q5" s="583"/>
      <c r="R5" s="584">
        <v>29957159</v>
      </c>
      <c r="S5" s="585"/>
      <c r="T5" s="585"/>
      <c r="U5" s="585"/>
      <c r="V5" s="585"/>
      <c r="W5" s="585"/>
      <c r="X5" s="585"/>
      <c r="Y5" s="586"/>
      <c r="Z5" s="587">
        <v>43.5</v>
      </c>
      <c r="AA5" s="587"/>
      <c r="AB5" s="587"/>
      <c r="AC5" s="587"/>
      <c r="AD5" s="588">
        <v>27679604</v>
      </c>
      <c r="AE5" s="588"/>
      <c r="AF5" s="588"/>
      <c r="AG5" s="588"/>
      <c r="AH5" s="588"/>
      <c r="AI5" s="588"/>
      <c r="AJ5" s="588"/>
      <c r="AK5" s="588"/>
      <c r="AL5" s="589">
        <v>83.6</v>
      </c>
      <c r="AM5" s="590"/>
      <c r="AN5" s="590"/>
      <c r="AO5" s="591"/>
      <c r="AP5" s="581" t="s">
        <v>210</v>
      </c>
      <c r="AQ5" s="582"/>
      <c r="AR5" s="582"/>
      <c r="AS5" s="582"/>
      <c r="AT5" s="582"/>
      <c r="AU5" s="582"/>
      <c r="AV5" s="582"/>
      <c r="AW5" s="582"/>
      <c r="AX5" s="582"/>
      <c r="AY5" s="582"/>
      <c r="AZ5" s="582"/>
      <c r="BA5" s="582"/>
      <c r="BB5" s="582"/>
      <c r="BC5" s="582"/>
      <c r="BD5" s="582"/>
      <c r="BE5" s="582"/>
      <c r="BF5" s="583"/>
      <c r="BG5" s="595">
        <v>27679604</v>
      </c>
      <c r="BH5" s="596"/>
      <c r="BI5" s="596"/>
      <c r="BJ5" s="596"/>
      <c r="BK5" s="596"/>
      <c r="BL5" s="596"/>
      <c r="BM5" s="596"/>
      <c r="BN5" s="597"/>
      <c r="BO5" s="598">
        <v>92.4</v>
      </c>
      <c r="BP5" s="598"/>
      <c r="BQ5" s="598"/>
      <c r="BR5" s="598"/>
      <c r="BS5" s="599">
        <v>276359</v>
      </c>
      <c r="BT5" s="599"/>
      <c r="BU5" s="599"/>
      <c r="BV5" s="599"/>
      <c r="BW5" s="599"/>
      <c r="BX5" s="599"/>
      <c r="BY5" s="599"/>
      <c r="BZ5" s="599"/>
      <c r="CA5" s="599"/>
      <c r="CB5" s="603"/>
      <c r="CD5" s="577" t="s">
        <v>205</v>
      </c>
      <c r="CE5" s="578"/>
      <c r="CF5" s="578"/>
      <c r="CG5" s="578"/>
      <c r="CH5" s="578"/>
      <c r="CI5" s="578"/>
      <c r="CJ5" s="578"/>
      <c r="CK5" s="578"/>
      <c r="CL5" s="578"/>
      <c r="CM5" s="578"/>
      <c r="CN5" s="578"/>
      <c r="CO5" s="578"/>
      <c r="CP5" s="578"/>
      <c r="CQ5" s="579"/>
      <c r="CR5" s="577" t="s">
        <v>211</v>
      </c>
      <c r="CS5" s="578"/>
      <c r="CT5" s="578"/>
      <c r="CU5" s="578"/>
      <c r="CV5" s="578"/>
      <c r="CW5" s="578"/>
      <c r="CX5" s="578"/>
      <c r="CY5" s="579"/>
      <c r="CZ5" s="577" t="s">
        <v>203</v>
      </c>
      <c r="DA5" s="578"/>
      <c r="DB5" s="578"/>
      <c r="DC5" s="579"/>
      <c r="DD5" s="577" t="s">
        <v>212</v>
      </c>
      <c r="DE5" s="578"/>
      <c r="DF5" s="578"/>
      <c r="DG5" s="578"/>
      <c r="DH5" s="578"/>
      <c r="DI5" s="578"/>
      <c r="DJ5" s="578"/>
      <c r="DK5" s="578"/>
      <c r="DL5" s="578"/>
      <c r="DM5" s="578"/>
      <c r="DN5" s="578"/>
      <c r="DO5" s="578"/>
      <c r="DP5" s="579"/>
      <c r="DQ5" s="577" t="s">
        <v>213</v>
      </c>
      <c r="DR5" s="578"/>
      <c r="DS5" s="578"/>
      <c r="DT5" s="578"/>
      <c r="DU5" s="578"/>
      <c r="DV5" s="578"/>
      <c r="DW5" s="578"/>
      <c r="DX5" s="578"/>
      <c r="DY5" s="578"/>
      <c r="DZ5" s="578"/>
      <c r="EA5" s="578"/>
      <c r="EB5" s="578"/>
      <c r="EC5" s="579"/>
    </row>
    <row r="6" spans="2:143" ht="11.25" customHeight="1" x14ac:dyDescent="0.15">
      <c r="B6" s="592" t="s">
        <v>214</v>
      </c>
      <c r="C6" s="593"/>
      <c r="D6" s="593"/>
      <c r="E6" s="593"/>
      <c r="F6" s="593"/>
      <c r="G6" s="593"/>
      <c r="H6" s="593"/>
      <c r="I6" s="593"/>
      <c r="J6" s="593"/>
      <c r="K6" s="593"/>
      <c r="L6" s="593"/>
      <c r="M6" s="593"/>
      <c r="N6" s="593"/>
      <c r="O6" s="593"/>
      <c r="P6" s="593"/>
      <c r="Q6" s="594"/>
      <c r="R6" s="595">
        <v>297553</v>
      </c>
      <c r="S6" s="596"/>
      <c r="T6" s="596"/>
      <c r="U6" s="596"/>
      <c r="V6" s="596"/>
      <c r="W6" s="596"/>
      <c r="X6" s="596"/>
      <c r="Y6" s="597"/>
      <c r="Z6" s="598">
        <v>0.4</v>
      </c>
      <c r="AA6" s="598"/>
      <c r="AB6" s="598"/>
      <c r="AC6" s="598"/>
      <c r="AD6" s="599">
        <v>297553</v>
      </c>
      <c r="AE6" s="599"/>
      <c r="AF6" s="599"/>
      <c r="AG6" s="599"/>
      <c r="AH6" s="599"/>
      <c r="AI6" s="599"/>
      <c r="AJ6" s="599"/>
      <c r="AK6" s="599"/>
      <c r="AL6" s="600">
        <v>0.9</v>
      </c>
      <c r="AM6" s="601"/>
      <c r="AN6" s="601"/>
      <c r="AO6" s="602"/>
      <c r="AP6" s="592" t="s">
        <v>215</v>
      </c>
      <c r="AQ6" s="593"/>
      <c r="AR6" s="593"/>
      <c r="AS6" s="593"/>
      <c r="AT6" s="593"/>
      <c r="AU6" s="593"/>
      <c r="AV6" s="593"/>
      <c r="AW6" s="593"/>
      <c r="AX6" s="593"/>
      <c r="AY6" s="593"/>
      <c r="AZ6" s="593"/>
      <c r="BA6" s="593"/>
      <c r="BB6" s="593"/>
      <c r="BC6" s="593"/>
      <c r="BD6" s="593"/>
      <c r="BE6" s="593"/>
      <c r="BF6" s="594"/>
      <c r="BG6" s="595">
        <v>27679604</v>
      </c>
      <c r="BH6" s="596"/>
      <c r="BI6" s="596"/>
      <c r="BJ6" s="596"/>
      <c r="BK6" s="596"/>
      <c r="BL6" s="596"/>
      <c r="BM6" s="596"/>
      <c r="BN6" s="597"/>
      <c r="BO6" s="598">
        <v>92.4</v>
      </c>
      <c r="BP6" s="598"/>
      <c r="BQ6" s="598"/>
      <c r="BR6" s="598"/>
      <c r="BS6" s="599">
        <v>276359</v>
      </c>
      <c r="BT6" s="599"/>
      <c r="BU6" s="599"/>
      <c r="BV6" s="599"/>
      <c r="BW6" s="599"/>
      <c r="BX6" s="599"/>
      <c r="BY6" s="599"/>
      <c r="BZ6" s="599"/>
      <c r="CA6" s="599"/>
      <c r="CB6" s="603"/>
      <c r="CD6" s="606" t="s">
        <v>216</v>
      </c>
      <c r="CE6" s="607"/>
      <c r="CF6" s="607"/>
      <c r="CG6" s="607"/>
      <c r="CH6" s="607"/>
      <c r="CI6" s="607"/>
      <c r="CJ6" s="607"/>
      <c r="CK6" s="607"/>
      <c r="CL6" s="607"/>
      <c r="CM6" s="607"/>
      <c r="CN6" s="607"/>
      <c r="CO6" s="607"/>
      <c r="CP6" s="607"/>
      <c r="CQ6" s="608"/>
      <c r="CR6" s="595">
        <v>398651</v>
      </c>
      <c r="CS6" s="596"/>
      <c r="CT6" s="596"/>
      <c r="CU6" s="596"/>
      <c r="CV6" s="596"/>
      <c r="CW6" s="596"/>
      <c r="CX6" s="596"/>
      <c r="CY6" s="597"/>
      <c r="CZ6" s="598">
        <v>0.6</v>
      </c>
      <c r="DA6" s="598"/>
      <c r="DB6" s="598"/>
      <c r="DC6" s="598"/>
      <c r="DD6" s="604" t="s">
        <v>217</v>
      </c>
      <c r="DE6" s="596"/>
      <c r="DF6" s="596"/>
      <c r="DG6" s="596"/>
      <c r="DH6" s="596"/>
      <c r="DI6" s="596"/>
      <c r="DJ6" s="596"/>
      <c r="DK6" s="596"/>
      <c r="DL6" s="596"/>
      <c r="DM6" s="596"/>
      <c r="DN6" s="596"/>
      <c r="DO6" s="596"/>
      <c r="DP6" s="597"/>
      <c r="DQ6" s="604">
        <v>398651</v>
      </c>
      <c r="DR6" s="596"/>
      <c r="DS6" s="596"/>
      <c r="DT6" s="596"/>
      <c r="DU6" s="596"/>
      <c r="DV6" s="596"/>
      <c r="DW6" s="596"/>
      <c r="DX6" s="596"/>
      <c r="DY6" s="596"/>
      <c r="DZ6" s="596"/>
      <c r="EA6" s="596"/>
      <c r="EB6" s="596"/>
      <c r="EC6" s="605"/>
    </row>
    <row r="7" spans="2:143" ht="11.25" customHeight="1" x14ac:dyDescent="0.15">
      <c r="B7" s="592" t="s">
        <v>218</v>
      </c>
      <c r="C7" s="593"/>
      <c r="D7" s="593"/>
      <c r="E7" s="593"/>
      <c r="F7" s="593"/>
      <c r="G7" s="593"/>
      <c r="H7" s="593"/>
      <c r="I7" s="593"/>
      <c r="J7" s="593"/>
      <c r="K7" s="593"/>
      <c r="L7" s="593"/>
      <c r="M7" s="593"/>
      <c r="N7" s="593"/>
      <c r="O7" s="593"/>
      <c r="P7" s="593"/>
      <c r="Q7" s="594"/>
      <c r="R7" s="595">
        <v>51919</v>
      </c>
      <c r="S7" s="596"/>
      <c r="T7" s="596"/>
      <c r="U7" s="596"/>
      <c r="V7" s="596"/>
      <c r="W7" s="596"/>
      <c r="X7" s="596"/>
      <c r="Y7" s="597"/>
      <c r="Z7" s="598">
        <v>0.1</v>
      </c>
      <c r="AA7" s="598"/>
      <c r="AB7" s="598"/>
      <c r="AC7" s="598"/>
      <c r="AD7" s="599">
        <v>51919</v>
      </c>
      <c r="AE7" s="599"/>
      <c r="AF7" s="599"/>
      <c r="AG7" s="599"/>
      <c r="AH7" s="599"/>
      <c r="AI7" s="599"/>
      <c r="AJ7" s="599"/>
      <c r="AK7" s="599"/>
      <c r="AL7" s="600">
        <v>0.2</v>
      </c>
      <c r="AM7" s="601"/>
      <c r="AN7" s="601"/>
      <c r="AO7" s="602"/>
      <c r="AP7" s="592" t="s">
        <v>219</v>
      </c>
      <c r="AQ7" s="593"/>
      <c r="AR7" s="593"/>
      <c r="AS7" s="593"/>
      <c r="AT7" s="593"/>
      <c r="AU7" s="593"/>
      <c r="AV7" s="593"/>
      <c r="AW7" s="593"/>
      <c r="AX7" s="593"/>
      <c r="AY7" s="593"/>
      <c r="AZ7" s="593"/>
      <c r="BA7" s="593"/>
      <c r="BB7" s="593"/>
      <c r="BC7" s="593"/>
      <c r="BD7" s="593"/>
      <c r="BE7" s="593"/>
      <c r="BF7" s="594"/>
      <c r="BG7" s="595">
        <v>14982787</v>
      </c>
      <c r="BH7" s="596"/>
      <c r="BI7" s="596"/>
      <c r="BJ7" s="596"/>
      <c r="BK7" s="596"/>
      <c r="BL7" s="596"/>
      <c r="BM7" s="596"/>
      <c r="BN7" s="597"/>
      <c r="BO7" s="598">
        <v>50</v>
      </c>
      <c r="BP7" s="598"/>
      <c r="BQ7" s="598"/>
      <c r="BR7" s="598"/>
      <c r="BS7" s="599">
        <v>276359</v>
      </c>
      <c r="BT7" s="599"/>
      <c r="BU7" s="599"/>
      <c r="BV7" s="599"/>
      <c r="BW7" s="599"/>
      <c r="BX7" s="599"/>
      <c r="BY7" s="599"/>
      <c r="BZ7" s="599"/>
      <c r="CA7" s="599"/>
      <c r="CB7" s="603"/>
      <c r="CD7" s="609" t="s">
        <v>220</v>
      </c>
      <c r="CE7" s="610"/>
      <c r="CF7" s="610"/>
      <c r="CG7" s="610"/>
      <c r="CH7" s="610"/>
      <c r="CI7" s="610"/>
      <c r="CJ7" s="610"/>
      <c r="CK7" s="610"/>
      <c r="CL7" s="610"/>
      <c r="CM7" s="610"/>
      <c r="CN7" s="610"/>
      <c r="CO7" s="610"/>
      <c r="CP7" s="610"/>
      <c r="CQ7" s="611"/>
      <c r="CR7" s="595">
        <v>6858985</v>
      </c>
      <c r="CS7" s="596"/>
      <c r="CT7" s="596"/>
      <c r="CU7" s="596"/>
      <c r="CV7" s="596"/>
      <c r="CW7" s="596"/>
      <c r="CX7" s="596"/>
      <c r="CY7" s="597"/>
      <c r="CZ7" s="598">
        <v>10.3</v>
      </c>
      <c r="DA7" s="598"/>
      <c r="DB7" s="598"/>
      <c r="DC7" s="598"/>
      <c r="DD7" s="604">
        <v>88247</v>
      </c>
      <c r="DE7" s="596"/>
      <c r="DF7" s="596"/>
      <c r="DG7" s="596"/>
      <c r="DH7" s="596"/>
      <c r="DI7" s="596"/>
      <c r="DJ7" s="596"/>
      <c r="DK7" s="596"/>
      <c r="DL7" s="596"/>
      <c r="DM7" s="596"/>
      <c r="DN7" s="596"/>
      <c r="DO7" s="596"/>
      <c r="DP7" s="597"/>
      <c r="DQ7" s="604">
        <v>5842982</v>
      </c>
      <c r="DR7" s="596"/>
      <c r="DS7" s="596"/>
      <c r="DT7" s="596"/>
      <c r="DU7" s="596"/>
      <c r="DV7" s="596"/>
      <c r="DW7" s="596"/>
      <c r="DX7" s="596"/>
      <c r="DY7" s="596"/>
      <c r="DZ7" s="596"/>
      <c r="EA7" s="596"/>
      <c r="EB7" s="596"/>
      <c r="EC7" s="605"/>
    </row>
    <row r="8" spans="2:143" ht="11.25" customHeight="1" x14ac:dyDescent="0.15">
      <c r="B8" s="592" t="s">
        <v>221</v>
      </c>
      <c r="C8" s="593"/>
      <c r="D8" s="593"/>
      <c r="E8" s="593"/>
      <c r="F8" s="593"/>
      <c r="G8" s="593"/>
      <c r="H8" s="593"/>
      <c r="I8" s="593"/>
      <c r="J8" s="593"/>
      <c r="K8" s="593"/>
      <c r="L8" s="593"/>
      <c r="M8" s="593"/>
      <c r="N8" s="593"/>
      <c r="O8" s="593"/>
      <c r="P8" s="593"/>
      <c r="Q8" s="594"/>
      <c r="R8" s="595">
        <v>169404</v>
      </c>
      <c r="S8" s="596"/>
      <c r="T8" s="596"/>
      <c r="U8" s="596"/>
      <c r="V8" s="596"/>
      <c r="W8" s="596"/>
      <c r="X8" s="596"/>
      <c r="Y8" s="597"/>
      <c r="Z8" s="598">
        <v>0.2</v>
      </c>
      <c r="AA8" s="598"/>
      <c r="AB8" s="598"/>
      <c r="AC8" s="598"/>
      <c r="AD8" s="599">
        <v>169404</v>
      </c>
      <c r="AE8" s="599"/>
      <c r="AF8" s="599"/>
      <c r="AG8" s="599"/>
      <c r="AH8" s="599"/>
      <c r="AI8" s="599"/>
      <c r="AJ8" s="599"/>
      <c r="AK8" s="599"/>
      <c r="AL8" s="600">
        <v>0.5</v>
      </c>
      <c r="AM8" s="601"/>
      <c r="AN8" s="601"/>
      <c r="AO8" s="602"/>
      <c r="AP8" s="592" t="s">
        <v>222</v>
      </c>
      <c r="AQ8" s="593"/>
      <c r="AR8" s="593"/>
      <c r="AS8" s="593"/>
      <c r="AT8" s="593"/>
      <c r="AU8" s="593"/>
      <c r="AV8" s="593"/>
      <c r="AW8" s="593"/>
      <c r="AX8" s="593"/>
      <c r="AY8" s="593"/>
      <c r="AZ8" s="593"/>
      <c r="BA8" s="593"/>
      <c r="BB8" s="593"/>
      <c r="BC8" s="593"/>
      <c r="BD8" s="593"/>
      <c r="BE8" s="593"/>
      <c r="BF8" s="594"/>
      <c r="BG8" s="595">
        <v>321408</v>
      </c>
      <c r="BH8" s="596"/>
      <c r="BI8" s="596"/>
      <c r="BJ8" s="596"/>
      <c r="BK8" s="596"/>
      <c r="BL8" s="596"/>
      <c r="BM8" s="596"/>
      <c r="BN8" s="597"/>
      <c r="BO8" s="598">
        <v>1.1000000000000001</v>
      </c>
      <c r="BP8" s="598"/>
      <c r="BQ8" s="598"/>
      <c r="BR8" s="598"/>
      <c r="BS8" s="604" t="s">
        <v>112</v>
      </c>
      <c r="BT8" s="596"/>
      <c r="BU8" s="596"/>
      <c r="BV8" s="596"/>
      <c r="BW8" s="596"/>
      <c r="BX8" s="596"/>
      <c r="BY8" s="596"/>
      <c r="BZ8" s="596"/>
      <c r="CA8" s="596"/>
      <c r="CB8" s="605"/>
      <c r="CD8" s="609" t="s">
        <v>223</v>
      </c>
      <c r="CE8" s="610"/>
      <c r="CF8" s="610"/>
      <c r="CG8" s="610"/>
      <c r="CH8" s="610"/>
      <c r="CI8" s="610"/>
      <c r="CJ8" s="610"/>
      <c r="CK8" s="610"/>
      <c r="CL8" s="610"/>
      <c r="CM8" s="610"/>
      <c r="CN8" s="610"/>
      <c r="CO8" s="610"/>
      <c r="CP8" s="610"/>
      <c r="CQ8" s="611"/>
      <c r="CR8" s="595">
        <v>30349646</v>
      </c>
      <c r="CS8" s="596"/>
      <c r="CT8" s="596"/>
      <c r="CU8" s="596"/>
      <c r="CV8" s="596"/>
      <c r="CW8" s="596"/>
      <c r="CX8" s="596"/>
      <c r="CY8" s="597"/>
      <c r="CZ8" s="598">
        <v>45.8</v>
      </c>
      <c r="DA8" s="598"/>
      <c r="DB8" s="598"/>
      <c r="DC8" s="598"/>
      <c r="DD8" s="604">
        <v>627770</v>
      </c>
      <c r="DE8" s="596"/>
      <c r="DF8" s="596"/>
      <c r="DG8" s="596"/>
      <c r="DH8" s="596"/>
      <c r="DI8" s="596"/>
      <c r="DJ8" s="596"/>
      <c r="DK8" s="596"/>
      <c r="DL8" s="596"/>
      <c r="DM8" s="596"/>
      <c r="DN8" s="596"/>
      <c r="DO8" s="596"/>
      <c r="DP8" s="597"/>
      <c r="DQ8" s="604">
        <v>14776365</v>
      </c>
      <c r="DR8" s="596"/>
      <c r="DS8" s="596"/>
      <c r="DT8" s="596"/>
      <c r="DU8" s="596"/>
      <c r="DV8" s="596"/>
      <c r="DW8" s="596"/>
      <c r="DX8" s="596"/>
      <c r="DY8" s="596"/>
      <c r="DZ8" s="596"/>
      <c r="EA8" s="596"/>
      <c r="EB8" s="596"/>
      <c r="EC8" s="605"/>
    </row>
    <row r="9" spans="2:143" ht="11.25" customHeight="1" x14ac:dyDescent="0.15">
      <c r="B9" s="592" t="s">
        <v>224</v>
      </c>
      <c r="C9" s="593"/>
      <c r="D9" s="593"/>
      <c r="E9" s="593"/>
      <c r="F9" s="593"/>
      <c r="G9" s="593"/>
      <c r="H9" s="593"/>
      <c r="I9" s="593"/>
      <c r="J9" s="593"/>
      <c r="K9" s="593"/>
      <c r="L9" s="593"/>
      <c r="M9" s="593"/>
      <c r="N9" s="593"/>
      <c r="O9" s="593"/>
      <c r="P9" s="593"/>
      <c r="Q9" s="594"/>
      <c r="R9" s="595">
        <v>98405</v>
      </c>
      <c r="S9" s="596"/>
      <c r="T9" s="596"/>
      <c r="U9" s="596"/>
      <c r="V9" s="596"/>
      <c r="W9" s="596"/>
      <c r="X9" s="596"/>
      <c r="Y9" s="597"/>
      <c r="Z9" s="598">
        <v>0.1</v>
      </c>
      <c r="AA9" s="598"/>
      <c r="AB9" s="598"/>
      <c r="AC9" s="598"/>
      <c r="AD9" s="599">
        <v>98405</v>
      </c>
      <c r="AE9" s="599"/>
      <c r="AF9" s="599"/>
      <c r="AG9" s="599"/>
      <c r="AH9" s="599"/>
      <c r="AI9" s="599"/>
      <c r="AJ9" s="599"/>
      <c r="AK9" s="599"/>
      <c r="AL9" s="600">
        <v>0.3</v>
      </c>
      <c r="AM9" s="601"/>
      <c r="AN9" s="601"/>
      <c r="AO9" s="602"/>
      <c r="AP9" s="592" t="s">
        <v>225</v>
      </c>
      <c r="AQ9" s="593"/>
      <c r="AR9" s="593"/>
      <c r="AS9" s="593"/>
      <c r="AT9" s="593"/>
      <c r="AU9" s="593"/>
      <c r="AV9" s="593"/>
      <c r="AW9" s="593"/>
      <c r="AX9" s="593"/>
      <c r="AY9" s="593"/>
      <c r="AZ9" s="593"/>
      <c r="BA9" s="593"/>
      <c r="BB9" s="593"/>
      <c r="BC9" s="593"/>
      <c r="BD9" s="593"/>
      <c r="BE9" s="593"/>
      <c r="BF9" s="594"/>
      <c r="BG9" s="595">
        <v>12624469</v>
      </c>
      <c r="BH9" s="596"/>
      <c r="BI9" s="596"/>
      <c r="BJ9" s="596"/>
      <c r="BK9" s="596"/>
      <c r="BL9" s="596"/>
      <c r="BM9" s="596"/>
      <c r="BN9" s="597"/>
      <c r="BO9" s="598">
        <v>42.1</v>
      </c>
      <c r="BP9" s="598"/>
      <c r="BQ9" s="598"/>
      <c r="BR9" s="598"/>
      <c r="BS9" s="604" t="s">
        <v>112</v>
      </c>
      <c r="BT9" s="596"/>
      <c r="BU9" s="596"/>
      <c r="BV9" s="596"/>
      <c r="BW9" s="596"/>
      <c r="BX9" s="596"/>
      <c r="BY9" s="596"/>
      <c r="BZ9" s="596"/>
      <c r="CA9" s="596"/>
      <c r="CB9" s="605"/>
      <c r="CD9" s="609" t="s">
        <v>226</v>
      </c>
      <c r="CE9" s="610"/>
      <c r="CF9" s="610"/>
      <c r="CG9" s="610"/>
      <c r="CH9" s="610"/>
      <c r="CI9" s="610"/>
      <c r="CJ9" s="610"/>
      <c r="CK9" s="610"/>
      <c r="CL9" s="610"/>
      <c r="CM9" s="610"/>
      <c r="CN9" s="610"/>
      <c r="CO9" s="610"/>
      <c r="CP9" s="610"/>
      <c r="CQ9" s="611"/>
      <c r="CR9" s="595">
        <v>5940267</v>
      </c>
      <c r="CS9" s="596"/>
      <c r="CT9" s="596"/>
      <c r="CU9" s="596"/>
      <c r="CV9" s="596"/>
      <c r="CW9" s="596"/>
      <c r="CX9" s="596"/>
      <c r="CY9" s="597"/>
      <c r="CZ9" s="598">
        <v>9</v>
      </c>
      <c r="DA9" s="598"/>
      <c r="DB9" s="598"/>
      <c r="DC9" s="598"/>
      <c r="DD9" s="604">
        <v>497694</v>
      </c>
      <c r="DE9" s="596"/>
      <c r="DF9" s="596"/>
      <c r="DG9" s="596"/>
      <c r="DH9" s="596"/>
      <c r="DI9" s="596"/>
      <c r="DJ9" s="596"/>
      <c r="DK9" s="596"/>
      <c r="DL9" s="596"/>
      <c r="DM9" s="596"/>
      <c r="DN9" s="596"/>
      <c r="DO9" s="596"/>
      <c r="DP9" s="597"/>
      <c r="DQ9" s="604">
        <v>4443604</v>
      </c>
      <c r="DR9" s="596"/>
      <c r="DS9" s="596"/>
      <c r="DT9" s="596"/>
      <c r="DU9" s="596"/>
      <c r="DV9" s="596"/>
      <c r="DW9" s="596"/>
      <c r="DX9" s="596"/>
      <c r="DY9" s="596"/>
      <c r="DZ9" s="596"/>
      <c r="EA9" s="596"/>
      <c r="EB9" s="596"/>
      <c r="EC9" s="605"/>
    </row>
    <row r="10" spans="2:143" ht="11.25" customHeight="1" x14ac:dyDescent="0.15">
      <c r="B10" s="592" t="s">
        <v>227</v>
      </c>
      <c r="C10" s="593"/>
      <c r="D10" s="593"/>
      <c r="E10" s="593"/>
      <c r="F10" s="593"/>
      <c r="G10" s="593"/>
      <c r="H10" s="593"/>
      <c r="I10" s="593"/>
      <c r="J10" s="593"/>
      <c r="K10" s="593"/>
      <c r="L10" s="593"/>
      <c r="M10" s="593"/>
      <c r="N10" s="593"/>
      <c r="O10" s="593"/>
      <c r="P10" s="593"/>
      <c r="Q10" s="594"/>
      <c r="R10" s="595">
        <v>3655847</v>
      </c>
      <c r="S10" s="596"/>
      <c r="T10" s="596"/>
      <c r="U10" s="596"/>
      <c r="V10" s="596"/>
      <c r="W10" s="596"/>
      <c r="X10" s="596"/>
      <c r="Y10" s="597"/>
      <c r="Z10" s="598">
        <v>5.3</v>
      </c>
      <c r="AA10" s="598"/>
      <c r="AB10" s="598"/>
      <c r="AC10" s="598"/>
      <c r="AD10" s="599">
        <v>3655847</v>
      </c>
      <c r="AE10" s="599"/>
      <c r="AF10" s="599"/>
      <c r="AG10" s="599"/>
      <c r="AH10" s="599"/>
      <c r="AI10" s="599"/>
      <c r="AJ10" s="599"/>
      <c r="AK10" s="599"/>
      <c r="AL10" s="600">
        <v>11</v>
      </c>
      <c r="AM10" s="601"/>
      <c r="AN10" s="601"/>
      <c r="AO10" s="602"/>
      <c r="AP10" s="592" t="s">
        <v>228</v>
      </c>
      <c r="AQ10" s="593"/>
      <c r="AR10" s="593"/>
      <c r="AS10" s="593"/>
      <c r="AT10" s="593"/>
      <c r="AU10" s="593"/>
      <c r="AV10" s="593"/>
      <c r="AW10" s="593"/>
      <c r="AX10" s="593"/>
      <c r="AY10" s="593"/>
      <c r="AZ10" s="593"/>
      <c r="BA10" s="593"/>
      <c r="BB10" s="593"/>
      <c r="BC10" s="593"/>
      <c r="BD10" s="593"/>
      <c r="BE10" s="593"/>
      <c r="BF10" s="594"/>
      <c r="BG10" s="595">
        <v>343330</v>
      </c>
      <c r="BH10" s="596"/>
      <c r="BI10" s="596"/>
      <c r="BJ10" s="596"/>
      <c r="BK10" s="596"/>
      <c r="BL10" s="596"/>
      <c r="BM10" s="596"/>
      <c r="BN10" s="597"/>
      <c r="BO10" s="598">
        <v>1.1000000000000001</v>
      </c>
      <c r="BP10" s="598"/>
      <c r="BQ10" s="598"/>
      <c r="BR10" s="598"/>
      <c r="BS10" s="604" t="s">
        <v>112</v>
      </c>
      <c r="BT10" s="596"/>
      <c r="BU10" s="596"/>
      <c r="BV10" s="596"/>
      <c r="BW10" s="596"/>
      <c r="BX10" s="596"/>
      <c r="BY10" s="596"/>
      <c r="BZ10" s="596"/>
      <c r="CA10" s="596"/>
      <c r="CB10" s="605"/>
      <c r="CD10" s="609" t="s">
        <v>229</v>
      </c>
      <c r="CE10" s="610"/>
      <c r="CF10" s="610"/>
      <c r="CG10" s="610"/>
      <c r="CH10" s="610"/>
      <c r="CI10" s="610"/>
      <c r="CJ10" s="610"/>
      <c r="CK10" s="610"/>
      <c r="CL10" s="610"/>
      <c r="CM10" s="610"/>
      <c r="CN10" s="610"/>
      <c r="CO10" s="610"/>
      <c r="CP10" s="610"/>
      <c r="CQ10" s="611"/>
      <c r="CR10" s="595">
        <v>253339</v>
      </c>
      <c r="CS10" s="596"/>
      <c r="CT10" s="596"/>
      <c r="CU10" s="596"/>
      <c r="CV10" s="596"/>
      <c r="CW10" s="596"/>
      <c r="CX10" s="596"/>
      <c r="CY10" s="597"/>
      <c r="CZ10" s="598">
        <v>0.4</v>
      </c>
      <c r="DA10" s="598"/>
      <c r="DB10" s="598"/>
      <c r="DC10" s="598"/>
      <c r="DD10" s="604" t="s">
        <v>112</v>
      </c>
      <c r="DE10" s="596"/>
      <c r="DF10" s="596"/>
      <c r="DG10" s="596"/>
      <c r="DH10" s="596"/>
      <c r="DI10" s="596"/>
      <c r="DJ10" s="596"/>
      <c r="DK10" s="596"/>
      <c r="DL10" s="596"/>
      <c r="DM10" s="596"/>
      <c r="DN10" s="596"/>
      <c r="DO10" s="596"/>
      <c r="DP10" s="597"/>
      <c r="DQ10" s="604">
        <v>220514</v>
      </c>
      <c r="DR10" s="596"/>
      <c r="DS10" s="596"/>
      <c r="DT10" s="596"/>
      <c r="DU10" s="596"/>
      <c r="DV10" s="596"/>
      <c r="DW10" s="596"/>
      <c r="DX10" s="596"/>
      <c r="DY10" s="596"/>
      <c r="DZ10" s="596"/>
      <c r="EA10" s="596"/>
      <c r="EB10" s="596"/>
      <c r="EC10" s="605"/>
    </row>
    <row r="11" spans="2:143" ht="11.25" customHeight="1" x14ac:dyDescent="0.15">
      <c r="B11" s="592" t="s">
        <v>230</v>
      </c>
      <c r="C11" s="593"/>
      <c r="D11" s="593"/>
      <c r="E11" s="593"/>
      <c r="F11" s="593"/>
      <c r="G11" s="593"/>
      <c r="H11" s="593"/>
      <c r="I11" s="593"/>
      <c r="J11" s="593"/>
      <c r="K11" s="593"/>
      <c r="L11" s="593"/>
      <c r="M11" s="593"/>
      <c r="N11" s="593"/>
      <c r="O11" s="593"/>
      <c r="P11" s="593"/>
      <c r="Q11" s="594"/>
      <c r="R11" s="595" t="s">
        <v>112</v>
      </c>
      <c r="S11" s="596"/>
      <c r="T11" s="596"/>
      <c r="U11" s="596"/>
      <c r="V11" s="596"/>
      <c r="W11" s="596"/>
      <c r="X11" s="596"/>
      <c r="Y11" s="597"/>
      <c r="Z11" s="598" t="s">
        <v>112</v>
      </c>
      <c r="AA11" s="598"/>
      <c r="AB11" s="598"/>
      <c r="AC11" s="598"/>
      <c r="AD11" s="599" t="s">
        <v>112</v>
      </c>
      <c r="AE11" s="599"/>
      <c r="AF11" s="599"/>
      <c r="AG11" s="599"/>
      <c r="AH11" s="599"/>
      <c r="AI11" s="599"/>
      <c r="AJ11" s="599"/>
      <c r="AK11" s="599"/>
      <c r="AL11" s="600" t="s">
        <v>112</v>
      </c>
      <c r="AM11" s="601"/>
      <c r="AN11" s="601"/>
      <c r="AO11" s="602"/>
      <c r="AP11" s="592" t="s">
        <v>231</v>
      </c>
      <c r="AQ11" s="593"/>
      <c r="AR11" s="593"/>
      <c r="AS11" s="593"/>
      <c r="AT11" s="593"/>
      <c r="AU11" s="593"/>
      <c r="AV11" s="593"/>
      <c r="AW11" s="593"/>
      <c r="AX11" s="593"/>
      <c r="AY11" s="593"/>
      <c r="AZ11" s="593"/>
      <c r="BA11" s="593"/>
      <c r="BB11" s="593"/>
      <c r="BC11" s="593"/>
      <c r="BD11" s="593"/>
      <c r="BE11" s="593"/>
      <c r="BF11" s="594"/>
      <c r="BG11" s="595">
        <v>1693580</v>
      </c>
      <c r="BH11" s="596"/>
      <c r="BI11" s="596"/>
      <c r="BJ11" s="596"/>
      <c r="BK11" s="596"/>
      <c r="BL11" s="596"/>
      <c r="BM11" s="596"/>
      <c r="BN11" s="597"/>
      <c r="BO11" s="598">
        <v>5.7</v>
      </c>
      <c r="BP11" s="598"/>
      <c r="BQ11" s="598"/>
      <c r="BR11" s="598"/>
      <c r="BS11" s="604">
        <v>276359</v>
      </c>
      <c r="BT11" s="596"/>
      <c r="BU11" s="596"/>
      <c r="BV11" s="596"/>
      <c r="BW11" s="596"/>
      <c r="BX11" s="596"/>
      <c r="BY11" s="596"/>
      <c r="BZ11" s="596"/>
      <c r="CA11" s="596"/>
      <c r="CB11" s="605"/>
      <c r="CD11" s="609" t="s">
        <v>232</v>
      </c>
      <c r="CE11" s="610"/>
      <c r="CF11" s="610"/>
      <c r="CG11" s="610"/>
      <c r="CH11" s="610"/>
      <c r="CI11" s="610"/>
      <c r="CJ11" s="610"/>
      <c r="CK11" s="610"/>
      <c r="CL11" s="610"/>
      <c r="CM11" s="610"/>
      <c r="CN11" s="610"/>
      <c r="CO11" s="610"/>
      <c r="CP11" s="610"/>
      <c r="CQ11" s="611"/>
      <c r="CR11" s="595">
        <v>390925</v>
      </c>
      <c r="CS11" s="596"/>
      <c r="CT11" s="596"/>
      <c r="CU11" s="596"/>
      <c r="CV11" s="596"/>
      <c r="CW11" s="596"/>
      <c r="CX11" s="596"/>
      <c r="CY11" s="597"/>
      <c r="CZ11" s="598">
        <v>0.6</v>
      </c>
      <c r="DA11" s="598"/>
      <c r="DB11" s="598"/>
      <c r="DC11" s="598"/>
      <c r="DD11" s="604">
        <v>271413</v>
      </c>
      <c r="DE11" s="596"/>
      <c r="DF11" s="596"/>
      <c r="DG11" s="596"/>
      <c r="DH11" s="596"/>
      <c r="DI11" s="596"/>
      <c r="DJ11" s="596"/>
      <c r="DK11" s="596"/>
      <c r="DL11" s="596"/>
      <c r="DM11" s="596"/>
      <c r="DN11" s="596"/>
      <c r="DO11" s="596"/>
      <c r="DP11" s="597"/>
      <c r="DQ11" s="604">
        <v>124502</v>
      </c>
      <c r="DR11" s="596"/>
      <c r="DS11" s="596"/>
      <c r="DT11" s="596"/>
      <c r="DU11" s="596"/>
      <c r="DV11" s="596"/>
      <c r="DW11" s="596"/>
      <c r="DX11" s="596"/>
      <c r="DY11" s="596"/>
      <c r="DZ11" s="596"/>
      <c r="EA11" s="596"/>
      <c r="EB11" s="596"/>
      <c r="EC11" s="605"/>
    </row>
    <row r="12" spans="2:143" ht="11.25" customHeight="1" x14ac:dyDescent="0.15">
      <c r="B12" s="592" t="s">
        <v>233</v>
      </c>
      <c r="C12" s="593"/>
      <c r="D12" s="593"/>
      <c r="E12" s="593"/>
      <c r="F12" s="593"/>
      <c r="G12" s="593"/>
      <c r="H12" s="593"/>
      <c r="I12" s="593"/>
      <c r="J12" s="593"/>
      <c r="K12" s="593"/>
      <c r="L12" s="593"/>
      <c r="M12" s="593"/>
      <c r="N12" s="593"/>
      <c r="O12" s="593"/>
      <c r="P12" s="593"/>
      <c r="Q12" s="594"/>
      <c r="R12" s="595" t="s">
        <v>112</v>
      </c>
      <c r="S12" s="596"/>
      <c r="T12" s="596"/>
      <c r="U12" s="596"/>
      <c r="V12" s="596"/>
      <c r="W12" s="596"/>
      <c r="X12" s="596"/>
      <c r="Y12" s="597"/>
      <c r="Z12" s="598" t="s">
        <v>112</v>
      </c>
      <c r="AA12" s="598"/>
      <c r="AB12" s="598"/>
      <c r="AC12" s="598"/>
      <c r="AD12" s="599" t="s">
        <v>112</v>
      </c>
      <c r="AE12" s="599"/>
      <c r="AF12" s="599"/>
      <c r="AG12" s="599"/>
      <c r="AH12" s="599"/>
      <c r="AI12" s="599"/>
      <c r="AJ12" s="599"/>
      <c r="AK12" s="599"/>
      <c r="AL12" s="600" t="s">
        <v>112</v>
      </c>
      <c r="AM12" s="601"/>
      <c r="AN12" s="601"/>
      <c r="AO12" s="602"/>
      <c r="AP12" s="592" t="s">
        <v>234</v>
      </c>
      <c r="AQ12" s="593"/>
      <c r="AR12" s="593"/>
      <c r="AS12" s="593"/>
      <c r="AT12" s="593"/>
      <c r="AU12" s="593"/>
      <c r="AV12" s="593"/>
      <c r="AW12" s="593"/>
      <c r="AX12" s="593"/>
      <c r="AY12" s="593"/>
      <c r="AZ12" s="593"/>
      <c r="BA12" s="593"/>
      <c r="BB12" s="593"/>
      <c r="BC12" s="593"/>
      <c r="BD12" s="593"/>
      <c r="BE12" s="593"/>
      <c r="BF12" s="594"/>
      <c r="BG12" s="595">
        <v>11670691</v>
      </c>
      <c r="BH12" s="596"/>
      <c r="BI12" s="596"/>
      <c r="BJ12" s="596"/>
      <c r="BK12" s="596"/>
      <c r="BL12" s="596"/>
      <c r="BM12" s="596"/>
      <c r="BN12" s="597"/>
      <c r="BO12" s="598">
        <v>39</v>
      </c>
      <c r="BP12" s="598"/>
      <c r="BQ12" s="598"/>
      <c r="BR12" s="598"/>
      <c r="BS12" s="604" t="s">
        <v>112</v>
      </c>
      <c r="BT12" s="596"/>
      <c r="BU12" s="596"/>
      <c r="BV12" s="596"/>
      <c r="BW12" s="596"/>
      <c r="BX12" s="596"/>
      <c r="BY12" s="596"/>
      <c r="BZ12" s="596"/>
      <c r="CA12" s="596"/>
      <c r="CB12" s="605"/>
      <c r="CD12" s="609" t="s">
        <v>235</v>
      </c>
      <c r="CE12" s="610"/>
      <c r="CF12" s="610"/>
      <c r="CG12" s="610"/>
      <c r="CH12" s="610"/>
      <c r="CI12" s="610"/>
      <c r="CJ12" s="610"/>
      <c r="CK12" s="610"/>
      <c r="CL12" s="610"/>
      <c r="CM12" s="610"/>
      <c r="CN12" s="610"/>
      <c r="CO12" s="610"/>
      <c r="CP12" s="610"/>
      <c r="CQ12" s="611"/>
      <c r="CR12" s="595">
        <v>470627</v>
      </c>
      <c r="CS12" s="596"/>
      <c r="CT12" s="596"/>
      <c r="CU12" s="596"/>
      <c r="CV12" s="596"/>
      <c r="CW12" s="596"/>
      <c r="CX12" s="596"/>
      <c r="CY12" s="597"/>
      <c r="CZ12" s="598">
        <v>0.7</v>
      </c>
      <c r="DA12" s="598"/>
      <c r="DB12" s="598"/>
      <c r="DC12" s="598"/>
      <c r="DD12" s="604">
        <v>1274</v>
      </c>
      <c r="DE12" s="596"/>
      <c r="DF12" s="596"/>
      <c r="DG12" s="596"/>
      <c r="DH12" s="596"/>
      <c r="DI12" s="596"/>
      <c r="DJ12" s="596"/>
      <c r="DK12" s="596"/>
      <c r="DL12" s="596"/>
      <c r="DM12" s="596"/>
      <c r="DN12" s="596"/>
      <c r="DO12" s="596"/>
      <c r="DP12" s="597"/>
      <c r="DQ12" s="604">
        <v>414224</v>
      </c>
      <c r="DR12" s="596"/>
      <c r="DS12" s="596"/>
      <c r="DT12" s="596"/>
      <c r="DU12" s="596"/>
      <c r="DV12" s="596"/>
      <c r="DW12" s="596"/>
      <c r="DX12" s="596"/>
      <c r="DY12" s="596"/>
      <c r="DZ12" s="596"/>
      <c r="EA12" s="596"/>
      <c r="EB12" s="596"/>
      <c r="EC12" s="605"/>
    </row>
    <row r="13" spans="2:143" ht="11.25" customHeight="1" x14ac:dyDescent="0.15">
      <c r="B13" s="592" t="s">
        <v>236</v>
      </c>
      <c r="C13" s="593"/>
      <c r="D13" s="593"/>
      <c r="E13" s="593"/>
      <c r="F13" s="593"/>
      <c r="G13" s="593"/>
      <c r="H13" s="593"/>
      <c r="I13" s="593"/>
      <c r="J13" s="593"/>
      <c r="K13" s="593"/>
      <c r="L13" s="593"/>
      <c r="M13" s="593"/>
      <c r="N13" s="593"/>
      <c r="O13" s="593"/>
      <c r="P13" s="593"/>
      <c r="Q13" s="594"/>
      <c r="R13" s="595">
        <v>135481</v>
      </c>
      <c r="S13" s="596"/>
      <c r="T13" s="596"/>
      <c r="U13" s="596"/>
      <c r="V13" s="596"/>
      <c r="W13" s="596"/>
      <c r="X13" s="596"/>
      <c r="Y13" s="597"/>
      <c r="Z13" s="598">
        <v>0.2</v>
      </c>
      <c r="AA13" s="598"/>
      <c r="AB13" s="598"/>
      <c r="AC13" s="598"/>
      <c r="AD13" s="599">
        <v>135481</v>
      </c>
      <c r="AE13" s="599"/>
      <c r="AF13" s="599"/>
      <c r="AG13" s="599"/>
      <c r="AH13" s="599"/>
      <c r="AI13" s="599"/>
      <c r="AJ13" s="599"/>
      <c r="AK13" s="599"/>
      <c r="AL13" s="600">
        <v>0.4</v>
      </c>
      <c r="AM13" s="601"/>
      <c r="AN13" s="601"/>
      <c r="AO13" s="602"/>
      <c r="AP13" s="592" t="s">
        <v>237</v>
      </c>
      <c r="AQ13" s="593"/>
      <c r="AR13" s="593"/>
      <c r="AS13" s="593"/>
      <c r="AT13" s="593"/>
      <c r="AU13" s="593"/>
      <c r="AV13" s="593"/>
      <c r="AW13" s="593"/>
      <c r="AX13" s="593"/>
      <c r="AY13" s="593"/>
      <c r="AZ13" s="593"/>
      <c r="BA13" s="593"/>
      <c r="BB13" s="593"/>
      <c r="BC13" s="593"/>
      <c r="BD13" s="593"/>
      <c r="BE13" s="593"/>
      <c r="BF13" s="594"/>
      <c r="BG13" s="595">
        <v>11481763</v>
      </c>
      <c r="BH13" s="596"/>
      <c r="BI13" s="596"/>
      <c r="BJ13" s="596"/>
      <c r="BK13" s="596"/>
      <c r="BL13" s="596"/>
      <c r="BM13" s="596"/>
      <c r="BN13" s="597"/>
      <c r="BO13" s="598">
        <v>38.299999999999997</v>
      </c>
      <c r="BP13" s="598"/>
      <c r="BQ13" s="598"/>
      <c r="BR13" s="598"/>
      <c r="BS13" s="604" t="s">
        <v>112</v>
      </c>
      <c r="BT13" s="596"/>
      <c r="BU13" s="596"/>
      <c r="BV13" s="596"/>
      <c r="BW13" s="596"/>
      <c r="BX13" s="596"/>
      <c r="BY13" s="596"/>
      <c r="BZ13" s="596"/>
      <c r="CA13" s="596"/>
      <c r="CB13" s="605"/>
      <c r="CD13" s="609" t="s">
        <v>238</v>
      </c>
      <c r="CE13" s="610"/>
      <c r="CF13" s="610"/>
      <c r="CG13" s="610"/>
      <c r="CH13" s="610"/>
      <c r="CI13" s="610"/>
      <c r="CJ13" s="610"/>
      <c r="CK13" s="610"/>
      <c r="CL13" s="610"/>
      <c r="CM13" s="610"/>
      <c r="CN13" s="610"/>
      <c r="CO13" s="610"/>
      <c r="CP13" s="610"/>
      <c r="CQ13" s="611"/>
      <c r="CR13" s="595">
        <v>8866117</v>
      </c>
      <c r="CS13" s="596"/>
      <c r="CT13" s="596"/>
      <c r="CU13" s="596"/>
      <c r="CV13" s="596"/>
      <c r="CW13" s="596"/>
      <c r="CX13" s="596"/>
      <c r="CY13" s="597"/>
      <c r="CZ13" s="598">
        <v>13.4</v>
      </c>
      <c r="DA13" s="598"/>
      <c r="DB13" s="598"/>
      <c r="DC13" s="598"/>
      <c r="DD13" s="604">
        <v>5231976</v>
      </c>
      <c r="DE13" s="596"/>
      <c r="DF13" s="596"/>
      <c r="DG13" s="596"/>
      <c r="DH13" s="596"/>
      <c r="DI13" s="596"/>
      <c r="DJ13" s="596"/>
      <c r="DK13" s="596"/>
      <c r="DL13" s="596"/>
      <c r="DM13" s="596"/>
      <c r="DN13" s="596"/>
      <c r="DO13" s="596"/>
      <c r="DP13" s="597"/>
      <c r="DQ13" s="604">
        <v>3480301</v>
      </c>
      <c r="DR13" s="596"/>
      <c r="DS13" s="596"/>
      <c r="DT13" s="596"/>
      <c r="DU13" s="596"/>
      <c r="DV13" s="596"/>
      <c r="DW13" s="596"/>
      <c r="DX13" s="596"/>
      <c r="DY13" s="596"/>
      <c r="DZ13" s="596"/>
      <c r="EA13" s="596"/>
      <c r="EB13" s="596"/>
      <c r="EC13" s="605"/>
    </row>
    <row r="14" spans="2:143" ht="11.25" customHeight="1" x14ac:dyDescent="0.15">
      <c r="B14" s="592" t="s">
        <v>239</v>
      </c>
      <c r="C14" s="593"/>
      <c r="D14" s="593"/>
      <c r="E14" s="593"/>
      <c r="F14" s="593"/>
      <c r="G14" s="593"/>
      <c r="H14" s="593"/>
      <c r="I14" s="593"/>
      <c r="J14" s="593"/>
      <c r="K14" s="593"/>
      <c r="L14" s="593"/>
      <c r="M14" s="593"/>
      <c r="N14" s="593"/>
      <c r="O14" s="593"/>
      <c r="P14" s="593"/>
      <c r="Q14" s="594"/>
      <c r="R14" s="595" t="s">
        <v>112</v>
      </c>
      <c r="S14" s="596"/>
      <c r="T14" s="596"/>
      <c r="U14" s="596"/>
      <c r="V14" s="596"/>
      <c r="W14" s="596"/>
      <c r="X14" s="596"/>
      <c r="Y14" s="597"/>
      <c r="Z14" s="598" t="s">
        <v>112</v>
      </c>
      <c r="AA14" s="598"/>
      <c r="AB14" s="598"/>
      <c r="AC14" s="598"/>
      <c r="AD14" s="599" t="s">
        <v>112</v>
      </c>
      <c r="AE14" s="599"/>
      <c r="AF14" s="599"/>
      <c r="AG14" s="599"/>
      <c r="AH14" s="599"/>
      <c r="AI14" s="599"/>
      <c r="AJ14" s="599"/>
      <c r="AK14" s="599"/>
      <c r="AL14" s="600" t="s">
        <v>112</v>
      </c>
      <c r="AM14" s="601"/>
      <c r="AN14" s="601"/>
      <c r="AO14" s="602"/>
      <c r="AP14" s="592" t="s">
        <v>240</v>
      </c>
      <c r="AQ14" s="593"/>
      <c r="AR14" s="593"/>
      <c r="AS14" s="593"/>
      <c r="AT14" s="593"/>
      <c r="AU14" s="593"/>
      <c r="AV14" s="593"/>
      <c r="AW14" s="593"/>
      <c r="AX14" s="593"/>
      <c r="AY14" s="593"/>
      <c r="AZ14" s="593"/>
      <c r="BA14" s="593"/>
      <c r="BB14" s="593"/>
      <c r="BC14" s="593"/>
      <c r="BD14" s="593"/>
      <c r="BE14" s="593"/>
      <c r="BF14" s="594"/>
      <c r="BG14" s="595">
        <v>148261</v>
      </c>
      <c r="BH14" s="596"/>
      <c r="BI14" s="596"/>
      <c r="BJ14" s="596"/>
      <c r="BK14" s="596"/>
      <c r="BL14" s="596"/>
      <c r="BM14" s="596"/>
      <c r="BN14" s="597"/>
      <c r="BO14" s="598">
        <v>0.5</v>
      </c>
      <c r="BP14" s="598"/>
      <c r="BQ14" s="598"/>
      <c r="BR14" s="598"/>
      <c r="BS14" s="604" t="s">
        <v>112</v>
      </c>
      <c r="BT14" s="596"/>
      <c r="BU14" s="596"/>
      <c r="BV14" s="596"/>
      <c r="BW14" s="596"/>
      <c r="BX14" s="596"/>
      <c r="BY14" s="596"/>
      <c r="BZ14" s="596"/>
      <c r="CA14" s="596"/>
      <c r="CB14" s="605"/>
      <c r="CD14" s="609" t="s">
        <v>241</v>
      </c>
      <c r="CE14" s="610"/>
      <c r="CF14" s="610"/>
      <c r="CG14" s="610"/>
      <c r="CH14" s="610"/>
      <c r="CI14" s="610"/>
      <c r="CJ14" s="610"/>
      <c r="CK14" s="610"/>
      <c r="CL14" s="610"/>
      <c r="CM14" s="610"/>
      <c r="CN14" s="610"/>
      <c r="CO14" s="610"/>
      <c r="CP14" s="610"/>
      <c r="CQ14" s="611"/>
      <c r="CR14" s="595">
        <v>2437412</v>
      </c>
      <c r="CS14" s="596"/>
      <c r="CT14" s="596"/>
      <c r="CU14" s="596"/>
      <c r="CV14" s="596"/>
      <c r="CW14" s="596"/>
      <c r="CX14" s="596"/>
      <c r="CY14" s="597"/>
      <c r="CZ14" s="598">
        <v>3.7</v>
      </c>
      <c r="DA14" s="598"/>
      <c r="DB14" s="598"/>
      <c r="DC14" s="598"/>
      <c r="DD14" s="604">
        <v>287298</v>
      </c>
      <c r="DE14" s="596"/>
      <c r="DF14" s="596"/>
      <c r="DG14" s="596"/>
      <c r="DH14" s="596"/>
      <c r="DI14" s="596"/>
      <c r="DJ14" s="596"/>
      <c r="DK14" s="596"/>
      <c r="DL14" s="596"/>
      <c r="DM14" s="596"/>
      <c r="DN14" s="596"/>
      <c r="DO14" s="596"/>
      <c r="DP14" s="597"/>
      <c r="DQ14" s="604">
        <v>1575914</v>
      </c>
      <c r="DR14" s="596"/>
      <c r="DS14" s="596"/>
      <c r="DT14" s="596"/>
      <c r="DU14" s="596"/>
      <c r="DV14" s="596"/>
      <c r="DW14" s="596"/>
      <c r="DX14" s="596"/>
      <c r="DY14" s="596"/>
      <c r="DZ14" s="596"/>
      <c r="EA14" s="596"/>
      <c r="EB14" s="596"/>
      <c r="EC14" s="605"/>
    </row>
    <row r="15" spans="2:143" ht="11.25" customHeight="1" x14ac:dyDescent="0.15">
      <c r="B15" s="592" t="s">
        <v>242</v>
      </c>
      <c r="C15" s="593"/>
      <c r="D15" s="593"/>
      <c r="E15" s="593"/>
      <c r="F15" s="593"/>
      <c r="G15" s="593"/>
      <c r="H15" s="593"/>
      <c r="I15" s="593"/>
      <c r="J15" s="593"/>
      <c r="K15" s="593"/>
      <c r="L15" s="593"/>
      <c r="M15" s="593"/>
      <c r="N15" s="593"/>
      <c r="O15" s="593"/>
      <c r="P15" s="593"/>
      <c r="Q15" s="594"/>
      <c r="R15" s="595">
        <v>142838</v>
      </c>
      <c r="S15" s="596"/>
      <c r="T15" s="596"/>
      <c r="U15" s="596"/>
      <c r="V15" s="596"/>
      <c r="W15" s="596"/>
      <c r="X15" s="596"/>
      <c r="Y15" s="597"/>
      <c r="Z15" s="598">
        <v>0.2</v>
      </c>
      <c r="AA15" s="598"/>
      <c r="AB15" s="598"/>
      <c r="AC15" s="598"/>
      <c r="AD15" s="599">
        <v>142838</v>
      </c>
      <c r="AE15" s="599"/>
      <c r="AF15" s="599"/>
      <c r="AG15" s="599"/>
      <c r="AH15" s="599"/>
      <c r="AI15" s="599"/>
      <c r="AJ15" s="599"/>
      <c r="AK15" s="599"/>
      <c r="AL15" s="600">
        <v>0.4</v>
      </c>
      <c r="AM15" s="601"/>
      <c r="AN15" s="601"/>
      <c r="AO15" s="602"/>
      <c r="AP15" s="592" t="s">
        <v>243</v>
      </c>
      <c r="AQ15" s="593"/>
      <c r="AR15" s="593"/>
      <c r="AS15" s="593"/>
      <c r="AT15" s="593"/>
      <c r="AU15" s="593"/>
      <c r="AV15" s="593"/>
      <c r="AW15" s="593"/>
      <c r="AX15" s="593"/>
      <c r="AY15" s="593"/>
      <c r="AZ15" s="593"/>
      <c r="BA15" s="593"/>
      <c r="BB15" s="593"/>
      <c r="BC15" s="593"/>
      <c r="BD15" s="593"/>
      <c r="BE15" s="593"/>
      <c r="BF15" s="594"/>
      <c r="BG15" s="595">
        <v>877865</v>
      </c>
      <c r="BH15" s="596"/>
      <c r="BI15" s="596"/>
      <c r="BJ15" s="596"/>
      <c r="BK15" s="596"/>
      <c r="BL15" s="596"/>
      <c r="BM15" s="596"/>
      <c r="BN15" s="597"/>
      <c r="BO15" s="598">
        <v>2.9</v>
      </c>
      <c r="BP15" s="598"/>
      <c r="BQ15" s="598"/>
      <c r="BR15" s="598"/>
      <c r="BS15" s="604" t="s">
        <v>112</v>
      </c>
      <c r="BT15" s="596"/>
      <c r="BU15" s="596"/>
      <c r="BV15" s="596"/>
      <c r="BW15" s="596"/>
      <c r="BX15" s="596"/>
      <c r="BY15" s="596"/>
      <c r="BZ15" s="596"/>
      <c r="CA15" s="596"/>
      <c r="CB15" s="605"/>
      <c r="CD15" s="609" t="s">
        <v>244</v>
      </c>
      <c r="CE15" s="610"/>
      <c r="CF15" s="610"/>
      <c r="CG15" s="610"/>
      <c r="CH15" s="610"/>
      <c r="CI15" s="610"/>
      <c r="CJ15" s="610"/>
      <c r="CK15" s="610"/>
      <c r="CL15" s="610"/>
      <c r="CM15" s="610"/>
      <c r="CN15" s="610"/>
      <c r="CO15" s="610"/>
      <c r="CP15" s="610"/>
      <c r="CQ15" s="611"/>
      <c r="CR15" s="595">
        <v>7276423</v>
      </c>
      <c r="CS15" s="596"/>
      <c r="CT15" s="596"/>
      <c r="CU15" s="596"/>
      <c r="CV15" s="596"/>
      <c r="CW15" s="596"/>
      <c r="CX15" s="596"/>
      <c r="CY15" s="597"/>
      <c r="CZ15" s="598">
        <v>11</v>
      </c>
      <c r="DA15" s="598"/>
      <c r="DB15" s="598"/>
      <c r="DC15" s="598"/>
      <c r="DD15" s="604">
        <v>1574708</v>
      </c>
      <c r="DE15" s="596"/>
      <c r="DF15" s="596"/>
      <c r="DG15" s="596"/>
      <c r="DH15" s="596"/>
      <c r="DI15" s="596"/>
      <c r="DJ15" s="596"/>
      <c r="DK15" s="596"/>
      <c r="DL15" s="596"/>
      <c r="DM15" s="596"/>
      <c r="DN15" s="596"/>
      <c r="DO15" s="596"/>
      <c r="DP15" s="597"/>
      <c r="DQ15" s="604">
        <v>5120253</v>
      </c>
      <c r="DR15" s="596"/>
      <c r="DS15" s="596"/>
      <c r="DT15" s="596"/>
      <c r="DU15" s="596"/>
      <c r="DV15" s="596"/>
      <c r="DW15" s="596"/>
      <c r="DX15" s="596"/>
      <c r="DY15" s="596"/>
      <c r="DZ15" s="596"/>
      <c r="EA15" s="596"/>
      <c r="EB15" s="596"/>
      <c r="EC15" s="605"/>
    </row>
    <row r="16" spans="2:143" ht="11.25" customHeight="1" x14ac:dyDescent="0.15">
      <c r="B16" s="592" t="s">
        <v>245</v>
      </c>
      <c r="C16" s="593"/>
      <c r="D16" s="593"/>
      <c r="E16" s="593"/>
      <c r="F16" s="593"/>
      <c r="G16" s="593"/>
      <c r="H16" s="593"/>
      <c r="I16" s="593"/>
      <c r="J16" s="593"/>
      <c r="K16" s="593"/>
      <c r="L16" s="593"/>
      <c r="M16" s="593"/>
      <c r="N16" s="593"/>
      <c r="O16" s="593"/>
      <c r="P16" s="593"/>
      <c r="Q16" s="594"/>
      <c r="R16" s="595">
        <v>779816</v>
      </c>
      <c r="S16" s="596"/>
      <c r="T16" s="596"/>
      <c r="U16" s="596"/>
      <c r="V16" s="596"/>
      <c r="W16" s="596"/>
      <c r="X16" s="596"/>
      <c r="Y16" s="597"/>
      <c r="Z16" s="598">
        <v>1.1000000000000001</v>
      </c>
      <c r="AA16" s="598"/>
      <c r="AB16" s="598"/>
      <c r="AC16" s="598"/>
      <c r="AD16" s="599">
        <v>641235</v>
      </c>
      <c r="AE16" s="599"/>
      <c r="AF16" s="599"/>
      <c r="AG16" s="599"/>
      <c r="AH16" s="599"/>
      <c r="AI16" s="599"/>
      <c r="AJ16" s="599"/>
      <c r="AK16" s="599"/>
      <c r="AL16" s="600">
        <v>1.9</v>
      </c>
      <c r="AM16" s="601"/>
      <c r="AN16" s="601"/>
      <c r="AO16" s="602"/>
      <c r="AP16" s="592" t="s">
        <v>246</v>
      </c>
      <c r="AQ16" s="593"/>
      <c r="AR16" s="593"/>
      <c r="AS16" s="593"/>
      <c r="AT16" s="593"/>
      <c r="AU16" s="593"/>
      <c r="AV16" s="593"/>
      <c r="AW16" s="593"/>
      <c r="AX16" s="593"/>
      <c r="AY16" s="593"/>
      <c r="AZ16" s="593"/>
      <c r="BA16" s="593"/>
      <c r="BB16" s="593"/>
      <c r="BC16" s="593"/>
      <c r="BD16" s="593"/>
      <c r="BE16" s="593"/>
      <c r="BF16" s="594"/>
      <c r="BG16" s="595" t="s">
        <v>112</v>
      </c>
      <c r="BH16" s="596"/>
      <c r="BI16" s="596"/>
      <c r="BJ16" s="596"/>
      <c r="BK16" s="596"/>
      <c r="BL16" s="596"/>
      <c r="BM16" s="596"/>
      <c r="BN16" s="597"/>
      <c r="BO16" s="598" t="s">
        <v>112</v>
      </c>
      <c r="BP16" s="598"/>
      <c r="BQ16" s="598"/>
      <c r="BR16" s="598"/>
      <c r="BS16" s="604" t="s">
        <v>112</v>
      </c>
      <c r="BT16" s="596"/>
      <c r="BU16" s="596"/>
      <c r="BV16" s="596"/>
      <c r="BW16" s="596"/>
      <c r="BX16" s="596"/>
      <c r="BY16" s="596"/>
      <c r="BZ16" s="596"/>
      <c r="CA16" s="596"/>
      <c r="CB16" s="605"/>
      <c r="CD16" s="609" t="s">
        <v>247</v>
      </c>
      <c r="CE16" s="610"/>
      <c r="CF16" s="610"/>
      <c r="CG16" s="610"/>
      <c r="CH16" s="610"/>
      <c r="CI16" s="610"/>
      <c r="CJ16" s="610"/>
      <c r="CK16" s="610"/>
      <c r="CL16" s="610"/>
      <c r="CM16" s="610"/>
      <c r="CN16" s="610"/>
      <c r="CO16" s="610"/>
      <c r="CP16" s="610"/>
      <c r="CQ16" s="611"/>
      <c r="CR16" s="595">
        <v>4374</v>
      </c>
      <c r="CS16" s="596"/>
      <c r="CT16" s="596"/>
      <c r="CU16" s="596"/>
      <c r="CV16" s="596"/>
      <c r="CW16" s="596"/>
      <c r="CX16" s="596"/>
      <c r="CY16" s="597"/>
      <c r="CZ16" s="598">
        <v>0</v>
      </c>
      <c r="DA16" s="598"/>
      <c r="DB16" s="598"/>
      <c r="DC16" s="598"/>
      <c r="DD16" s="604" t="s">
        <v>112</v>
      </c>
      <c r="DE16" s="596"/>
      <c r="DF16" s="596"/>
      <c r="DG16" s="596"/>
      <c r="DH16" s="596"/>
      <c r="DI16" s="596"/>
      <c r="DJ16" s="596"/>
      <c r="DK16" s="596"/>
      <c r="DL16" s="596"/>
      <c r="DM16" s="596"/>
      <c r="DN16" s="596"/>
      <c r="DO16" s="596"/>
      <c r="DP16" s="597"/>
      <c r="DQ16" s="604">
        <v>4374</v>
      </c>
      <c r="DR16" s="596"/>
      <c r="DS16" s="596"/>
      <c r="DT16" s="596"/>
      <c r="DU16" s="596"/>
      <c r="DV16" s="596"/>
      <c r="DW16" s="596"/>
      <c r="DX16" s="596"/>
      <c r="DY16" s="596"/>
      <c r="DZ16" s="596"/>
      <c r="EA16" s="596"/>
      <c r="EB16" s="596"/>
      <c r="EC16" s="605"/>
    </row>
    <row r="17" spans="2:133" ht="11.25" customHeight="1" x14ac:dyDescent="0.15">
      <c r="B17" s="592" t="s">
        <v>248</v>
      </c>
      <c r="C17" s="593"/>
      <c r="D17" s="593"/>
      <c r="E17" s="593"/>
      <c r="F17" s="593"/>
      <c r="G17" s="593"/>
      <c r="H17" s="593"/>
      <c r="I17" s="593"/>
      <c r="J17" s="593"/>
      <c r="K17" s="593"/>
      <c r="L17" s="593"/>
      <c r="M17" s="593"/>
      <c r="N17" s="593"/>
      <c r="O17" s="593"/>
      <c r="P17" s="593"/>
      <c r="Q17" s="594"/>
      <c r="R17" s="595">
        <v>641235</v>
      </c>
      <c r="S17" s="596"/>
      <c r="T17" s="596"/>
      <c r="U17" s="596"/>
      <c r="V17" s="596"/>
      <c r="W17" s="596"/>
      <c r="X17" s="596"/>
      <c r="Y17" s="597"/>
      <c r="Z17" s="598">
        <v>0.9</v>
      </c>
      <c r="AA17" s="598"/>
      <c r="AB17" s="598"/>
      <c r="AC17" s="598"/>
      <c r="AD17" s="599">
        <v>641235</v>
      </c>
      <c r="AE17" s="599"/>
      <c r="AF17" s="599"/>
      <c r="AG17" s="599"/>
      <c r="AH17" s="599"/>
      <c r="AI17" s="599"/>
      <c r="AJ17" s="599"/>
      <c r="AK17" s="599"/>
      <c r="AL17" s="600">
        <v>1.9</v>
      </c>
      <c r="AM17" s="601"/>
      <c r="AN17" s="601"/>
      <c r="AO17" s="602"/>
      <c r="AP17" s="592" t="s">
        <v>249</v>
      </c>
      <c r="AQ17" s="593"/>
      <c r="AR17" s="593"/>
      <c r="AS17" s="593"/>
      <c r="AT17" s="593"/>
      <c r="AU17" s="593"/>
      <c r="AV17" s="593"/>
      <c r="AW17" s="593"/>
      <c r="AX17" s="593"/>
      <c r="AY17" s="593"/>
      <c r="AZ17" s="593"/>
      <c r="BA17" s="593"/>
      <c r="BB17" s="593"/>
      <c r="BC17" s="593"/>
      <c r="BD17" s="593"/>
      <c r="BE17" s="593"/>
      <c r="BF17" s="594"/>
      <c r="BG17" s="595" t="s">
        <v>112</v>
      </c>
      <c r="BH17" s="596"/>
      <c r="BI17" s="596"/>
      <c r="BJ17" s="596"/>
      <c r="BK17" s="596"/>
      <c r="BL17" s="596"/>
      <c r="BM17" s="596"/>
      <c r="BN17" s="597"/>
      <c r="BO17" s="598" t="s">
        <v>112</v>
      </c>
      <c r="BP17" s="598"/>
      <c r="BQ17" s="598"/>
      <c r="BR17" s="598"/>
      <c r="BS17" s="604" t="s">
        <v>112</v>
      </c>
      <c r="BT17" s="596"/>
      <c r="BU17" s="596"/>
      <c r="BV17" s="596"/>
      <c r="BW17" s="596"/>
      <c r="BX17" s="596"/>
      <c r="BY17" s="596"/>
      <c r="BZ17" s="596"/>
      <c r="CA17" s="596"/>
      <c r="CB17" s="605"/>
      <c r="CD17" s="609" t="s">
        <v>250</v>
      </c>
      <c r="CE17" s="610"/>
      <c r="CF17" s="610"/>
      <c r="CG17" s="610"/>
      <c r="CH17" s="610"/>
      <c r="CI17" s="610"/>
      <c r="CJ17" s="610"/>
      <c r="CK17" s="610"/>
      <c r="CL17" s="610"/>
      <c r="CM17" s="610"/>
      <c r="CN17" s="610"/>
      <c r="CO17" s="610"/>
      <c r="CP17" s="610"/>
      <c r="CQ17" s="611"/>
      <c r="CR17" s="595">
        <v>3034809</v>
      </c>
      <c r="CS17" s="596"/>
      <c r="CT17" s="596"/>
      <c r="CU17" s="596"/>
      <c r="CV17" s="596"/>
      <c r="CW17" s="596"/>
      <c r="CX17" s="596"/>
      <c r="CY17" s="597"/>
      <c r="CZ17" s="598">
        <v>4.5999999999999996</v>
      </c>
      <c r="DA17" s="598"/>
      <c r="DB17" s="598"/>
      <c r="DC17" s="598"/>
      <c r="DD17" s="604" t="s">
        <v>112</v>
      </c>
      <c r="DE17" s="596"/>
      <c r="DF17" s="596"/>
      <c r="DG17" s="596"/>
      <c r="DH17" s="596"/>
      <c r="DI17" s="596"/>
      <c r="DJ17" s="596"/>
      <c r="DK17" s="596"/>
      <c r="DL17" s="596"/>
      <c r="DM17" s="596"/>
      <c r="DN17" s="596"/>
      <c r="DO17" s="596"/>
      <c r="DP17" s="597"/>
      <c r="DQ17" s="604">
        <v>2983967</v>
      </c>
      <c r="DR17" s="596"/>
      <c r="DS17" s="596"/>
      <c r="DT17" s="596"/>
      <c r="DU17" s="596"/>
      <c r="DV17" s="596"/>
      <c r="DW17" s="596"/>
      <c r="DX17" s="596"/>
      <c r="DY17" s="596"/>
      <c r="DZ17" s="596"/>
      <c r="EA17" s="596"/>
      <c r="EB17" s="596"/>
      <c r="EC17" s="605"/>
    </row>
    <row r="18" spans="2:133" ht="11.25" customHeight="1" x14ac:dyDescent="0.15">
      <c r="B18" s="592" t="s">
        <v>251</v>
      </c>
      <c r="C18" s="593"/>
      <c r="D18" s="593"/>
      <c r="E18" s="593"/>
      <c r="F18" s="593"/>
      <c r="G18" s="593"/>
      <c r="H18" s="593"/>
      <c r="I18" s="593"/>
      <c r="J18" s="593"/>
      <c r="K18" s="593"/>
      <c r="L18" s="593"/>
      <c r="M18" s="593"/>
      <c r="N18" s="593"/>
      <c r="O18" s="593"/>
      <c r="P18" s="593"/>
      <c r="Q18" s="594"/>
      <c r="R18" s="595">
        <v>138479</v>
      </c>
      <c r="S18" s="596"/>
      <c r="T18" s="596"/>
      <c r="U18" s="596"/>
      <c r="V18" s="596"/>
      <c r="W18" s="596"/>
      <c r="X18" s="596"/>
      <c r="Y18" s="597"/>
      <c r="Z18" s="598">
        <v>0.2</v>
      </c>
      <c r="AA18" s="598"/>
      <c r="AB18" s="598"/>
      <c r="AC18" s="598"/>
      <c r="AD18" s="599" t="s">
        <v>112</v>
      </c>
      <c r="AE18" s="599"/>
      <c r="AF18" s="599"/>
      <c r="AG18" s="599"/>
      <c r="AH18" s="599"/>
      <c r="AI18" s="599"/>
      <c r="AJ18" s="599"/>
      <c r="AK18" s="599"/>
      <c r="AL18" s="600" t="s">
        <v>112</v>
      </c>
      <c r="AM18" s="601"/>
      <c r="AN18" s="601"/>
      <c r="AO18" s="602"/>
      <c r="AP18" s="592" t="s">
        <v>252</v>
      </c>
      <c r="AQ18" s="593"/>
      <c r="AR18" s="593"/>
      <c r="AS18" s="593"/>
      <c r="AT18" s="593"/>
      <c r="AU18" s="593"/>
      <c r="AV18" s="593"/>
      <c r="AW18" s="593"/>
      <c r="AX18" s="593"/>
      <c r="AY18" s="593"/>
      <c r="AZ18" s="593"/>
      <c r="BA18" s="593"/>
      <c r="BB18" s="593"/>
      <c r="BC18" s="593"/>
      <c r="BD18" s="593"/>
      <c r="BE18" s="593"/>
      <c r="BF18" s="594"/>
      <c r="BG18" s="595" t="s">
        <v>112</v>
      </c>
      <c r="BH18" s="596"/>
      <c r="BI18" s="596"/>
      <c r="BJ18" s="596"/>
      <c r="BK18" s="596"/>
      <c r="BL18" s="596"/>
      <c r="BM18" s="596"/>
      <c r="BN18" s="597"/>
      <c r="BO18" s="598" t="s">
        <v>112</v>
      </c>
      <c r="BP18" s="598"/>
      <c r="BQ18" s="598"/>
      <c r="BR18" s="598"/>
      <c r="BS18" s="604" t="s">
        <v>112</v>
      </c>
      <c r="BT18" s="596"/>
      <c r="BU18" s="596"/>
      <c r="BV18" s="596"/>
      <c r="BW18" s="596"/>
      <c r="BX18" s="596"/>
      <c r="BY18" s="596"/>
      <c r="BZ18" s="596"/>
      <c r="CA18" s="596"/>
      <c r="CB18" s="605"/>
      <c r="CD18" s="609" t="s">
        <v>253</v>
      </c>
      <c r="CE18" s="610"/>
      <c r="CF18" s="610"/>
      <c r="CG18" s="610"/>
      <c r="CH18" s="610"/>
      <c r="CI18" s="610"/>
      <c r="CJ18" s="610"/>
      <c r="CK18" s="610"/>
      <c r="CL18" s="610"/>
      <c r="CM18" s="610"/>
      <c r="CN18" s="610"/>
      <c r="CO18" s="610"/>
      <c r="CP18" s="610"/>
      <c r="CQ18" s="611"/>
      <c r="CR18" s="595" t="s">
        <v>112</v>
      </c>
      <c r="CS18" s="596"/>
      <c r="CT18" s="596"/>
      <c r="CU18" s="596"/>
      <c r="CV18" s="596"/>
      <c r="CW18" s="596"/>
      <c r="CX18" s="596"/>
      <c r="CY18" s="597"/>
      <c r="CZ18" s="598" t="s">
        <v>112</v>
      </c>
      <c r="DA18" s="598"/>
      <c r="DB18" s="598"/>
      <c r="DC18" s="598"/>
      <c r="DD18" s="604" t="s">
        <v>112</v>
      </c>
      <c r="DE18" s="596"/>
      <c r="DF18" s="596"/>
      <c r="DG18" s="596"/>
      <c r="DH18" s="596"/>
      <c r="DI18" s="596"/>
      <c r="DJ18" s="596"/>
      <c r="DK18" s="596"/>
      <c r="DL18" s="596"/>
      <c r="DM18" s="596"/>
      <c r="DN18" s="596"/>
      <c r="DO18" s="596"/>
      <c r="DP18" s="597"/>
      <c r="DQ18" s="604" t="s">
        <v>112</v>
      </c>
      <c r="DR18" s="596"/>
      <c r="DS18" s="596"/>
      <c r="DT18" s="596"/>
      <c r="DU18" s="596"/>
      <c r="DV18" s="596"/>
      <c r="DW18" s="596"/>
      <c r="DX18" s="596"/>
      <c r="DY18" s="596"/>
      <c r="DZ18" s="596"/>
      <c r="EA18" s="596"/>
      <c r="EB18" s="596"/>
      <c r="EC18" s="605"/>
    </row>
    <row r="19" spans="2:133" ht="11.25" customHeight="1" x14ac:dyDescent="0.15">
      <c r="B19" s="592" t="s">
        <v>254</v>
      </c>
      <c r="C19" s="593"/>
      <c r="D19" s="593"/>
      <c r="E19" s="593"/>
      <c r="F19" s="593"/>
      <c r="G19" s="593"/>
      <c r="H19" s="593"/>
      <c r="I19" s="593"/>
      <c r="J19" s="593"/>
      <c r="K19" s="593"/>
      <c r="L19" s="593"/>
      <c r="M19" s="593"/>
      <c r="N19" s="593"/>
      <c r="O19" s="593"/>
      <c r="P19" s="593"/>
      <c r="Q19" s="594"/>
      <c r="R19" s="595">
        <v>102</v>
      </c>
      <c r="S19" s="596"/>
      <c r="T19" s="596"/>
      <c r="U19" s="596"/>
      <c r="V19" s="596"/>
      <c r="W19" s="596"/>
      <c r="X19" s="596"/>
      <c r="Y19" s="597"/>
      <c r="Z19" s="598">
        <v>0</v>
      </c>
      <c r="AA19" s="598"/>
      <c r="AB19" s="598"/>
      <c r="AC19" s="598"/>
      <c r="AD19" s="599" t="s">
        <v>112</v>
      </c>
      <c r="AE19" s="599"/>
      <c r="AF19" s="599"/>
      <c r="AG19" s="599"/>
      <c r="AH19" s="599"/>
      <c r="AI19" s="599"/>
      <c r="AJ19" s="599"/>
      <c r="AK19" s="599"/>
      <c r="AL19" s="600" t="s">
        <v>112</v>
      </c>
      <c r="AM19" s="601"/>
      <c r="AN19" s="601"/>
      <c r="AO19" s="602"/>
      <c r="AP19" s="592" t="s">
        <v>255</v>
      </c>
      <c r="AQ19" s="593"/>
      <c r="AR19" s="593"/>
      <c r="AS19" s="593"/>
      <c r="AT19" s="593"/>
      <c r="AU19" s="593"/>
      <c r="AV19" s="593"/>
      <c r="AW19" s="593"/>
      <c r="AX19" s="593"/>
      <c r="AY19" s="593"/>
      <c r="AZ19" s="593"/>
      <c r="BA19" s="593"/>
      <c r="BB19" s="593"/>
      <c r="BC19" s="593"/>
      <c r="BD19" s="593"/>
      <c r="BE19" s="593"/>
      <c r="BF19" s="594"/>
      <c r="BG19" s="595">
        <v>2277555</v>
      </c>
      <c r="BH19" s="596"/>
      <c r="BI19" s="596"/>
      <c r="BJ19" s="596"/>
      <c r="BK19" s="596"/>
      <c r="BL19" s="596"/>
      <c r="BM19" s="596"/>
      <c r="BN19" s="597"/>
      <c r="BO19" s="598">
        <v>7.6</v>
      </c>
      <c r="BP19" s="598"/>
      <c r="BQ19" s="598"/>
      <c r="BR19" s="598"/>
      <c r="BS19" s="604" t="s">
        <v>112</v>
      </c>
      <c r="BT19" s="596"/>
      <c r="BU19" s="596"/>
      <c r="BV19" s="596"/>
      <c r="BW19" s="596"/>
      <c r="BX19" s="596"/>
      <c r="BY19" s="596"/>
      <c r="BZ19" s="596"/>
      <c r="CA19" s="596"/>
      <c r="CB19" s="605"/>
      <c r="CD19" s="609" t="s">
        <v>256</v>
      </c>
      <c r="CE19" s="610"/>
      <c r="CF19" s="610"/>
      <c r="CG19" s="610"/>
      <c r="CH19" s="610"/>
      <c r="CI19" s="610"/>
      <c r="CJ19" s="610"/>
      <c r="CK19" s="610"/>
      <c r="CL19" s="610"/>
      <c r="CM19" s="610"/>
      <c r="CN19" s="610"/>
      <c r="CO19" s="610"/>
      <c r="CP19" s="610"/>
      <c r="CQ19" s="611"/>
      <c r="CR19" s="595" t="s">
        <v>112</v>
      </c>
      <c r="CS19" s="596"/>
      <c r="CT19" s="596"/>
      <c r="CU19" s="596"/>
      <c r="CV19" s="596"/>
      <c r="CW19" s="596"/>
      <c r="CX19" s="596"/>
      <c r="CY19" s="597"/>
      <c r="CZ19" s="598" t="s">
        <v>112</v>
      </c>
      <c r="DA19" s="598"/>
      <c r="DB19" s="598"/>
      <c r="DC19" s="598"/>
      <c r="DD19" s="604" t="s">
        <v>112</v>
      </c>
      <c r="DE19" s="596"/>
      <c r="DF19" s="596"/>
      <c r="DG19" s="596"/>
      <c r="DH19" s="596"/>
      <c r="DI19" s="596"/>
      <c r="DJ19" s="596"/>
      <c r="DK19" s="596"/>
      <c r="DL19" s="596"/>
      <c r="DM19" s="596"/>
      <c r="DN19" s="596"/>
      <c r="DO19" s="596"/>
      <c r="DP19" s="597"/>
      <c r="DQ19" s="604" t="s">
        <v>112</v>
      </c>
      <c r="DR19" s="596"/>
      <c r="DS19" s="596"/>
      <c r="DT19" s="596"/>
      <c r="DU19" s="596"/>
      <c r="DV19" s="596"/>
      <c r="DW19" s="596"/>
      <c r="DX19" s="596"/>
      <c r="DY19" s="596"/>
      <c r="DZ19" s="596"/>
      <c r="EA19" s="596"/>
      <c r="EB19" s="596"/>
      <c r="EC19" s="605"/>
    </row>
    <row r="20" spans="2:133" ht="11.25" customHeight="1" x14ac:dyDescent="0.15">
      <c r="B20" s="592" t="s">
        <v>257</v>
      </c>
      <c r="C20" s="593"/>
      <c r="D20" s="593"/>
      <c r="E20" s="593"/>
      <c r="F20" s="593"/>
      <c r="G20" s="593"/>
      <c r="H20" s="593"/>
      <c r="I20" s="593"/>
      <c r="J20" s="593"/>
      <c r="K20" s="593"/>
      <c r="L20" s="593"/>
      <c r="M20" s="593"/>
      <c r="N20" s="593"/>
      <c r="O20" s="593"/>
      <c r="P20" s="593"/>
      <c r="Q20" s="594"/>
      <c r="R20" s="595">
        <v>35288422</v>
      </c>
      <c r="S20" s="596"/>
      <c r="T20" s="596"/>
      <c r="U20" s="596"/>
      <c r="V20" s="596"/>
      <c r="W20" s="596"/>
      <c r="X20" s="596"/>
      <c r="Y20" s="597"/>
      <c r="Z20" s="598">
        <v>51.3</v>
      </c>
      <c r="AA20" s="598"/>
      <c r="AB20" s="598"/>
      <c r="AC20" s="598"/>
      <c r="AD20" s="599">
        <v>32872286</v>
      </c>
      <c r="AE20" s="599"/>
      <c r="AF20" s="599"/>
      <c r="AG20" s="599"/>
      <c r="AH20" s="599"/>
      <c r="AI20" s="599"/>
      <c r="AJ20" s="599"/>
      <c r="AK20" s="599"/>
      <c r="AL20" s="600">
        <v>99.3</v>
      </c>
      <c r="AM20" s="601"/>
      <c r="AN20" s="601"/>
      <c r="AO20" s="602"/>
      <c r="AP20" s="592" t="s">
        <v>258</v>
      </c>
      <c r="AQ20" s="593"/>
      <c r="AR20" s="593"/>
      <c r="AS20" s="593"/>
      <c r="AT20" s="593"/>
      <c r="AU20" s="593"/>
      <c r="AV20" s="593"/>
      <c r="AW20" s="593"/>
      <c r="AX20" s="593"/>
      <c r="AY20" s="593"/>
      <c r="AZ20" s="593"/>
      <c r="BA20" s="593"/>
      <c r="BB20" s="593"/>
      <c r="BC20" s="593"/>
      <c r="BD20" s="593"/>
      <c r="BE20" s="593"/>
      <c r="BF20" s="594"/>
      <c r="BG20" s="595">
        <v>2277555</v>
      </c>
      <c r="BH20" s="596"/>
      <c r="BI20" s="596"/>
      <c r="BJ20" s="596"/>
      <c r="BK20" s="596"/>
      <c r="BL20" s="596"/>
      <c r="BM20" s="596"/>
      <c r="BN20" s="597"/>
      <c r="BO20" s="598">
        <v>7.6</v>
      </c>
      <c r="BP20" s="598"/>
      <c r="BQ20" s="598"/>
      <c r="BR20" s="598"/>
      <c r="BS20" s="604" t="s">
        <v>112</v>
      </c>
      <c r="BT20" s="596"/>
      <c r="BU20" s="596"/>
      <c r="BV20" s="596"/>
      <c r="BW20" s="596"/>
      <c r="BX20" s="596"/>
      <c r="BY20" s="596"/>
      <c r="BZ20" s="596"/>
      <c r="CA20" s="596"/>
      <c r="CB20" s="605"/>
      <c r="CD20" s="609" t="s">
        <v>259</v>
      </c>
      <c r="CE20" s="610"/>
      <c r="CF20" s="610"/>
      <c r="CG20" s="610"/>
      <c r="CH20" s="610"/>
      <c r="CI20" s="610"/>
      <c r="CJ20" s="610"/>
      <c r="CK20" s="610"/>
      <c r="CL20" s="610"/>
      <c r="CM20" s="610"/>
      <c r="CN20" s="610"/>
      <c r="CO20" s="610"/>
      <c r="CP20" s="610"/>
      <c r="CQ20" s="611"/>
      <c r="CR20" s="595">
        <v>66281575</v>
      </c>
      <c r="CS20" s="596"/>
      <c r="CT20" s="596"/>
      <c r="CU20" s="596"/>
      <c r="CV20" s="596"/>
      <c r="CW20" s="596"/>
      <c r="CX20" s="596"/>
      <c r="CY20" s="597"/>
      <c r="CZ20" s="598">
        <v>100</v>
      </c>
      <c r="DA20" s="598"/>
      <c r="DB20" s="598"/>
      <c r="DC20" s="598"/>
      <c r="DD20" s="604">
        <v>8580380</v>
      </c>
      <c r="DE20" s="596"/>
      <c r="DF20" s="596"/>
      <c r="DG20" s="596"/>
      <c r="DH20" s="596"/>
      <c r="DI20" s="596"/>
      <c r="DJ20" s="596"/>
      <c r="DK20" s="596"/>
      <c r="DL20" s="596"/>
      <c r="DM20" s="596"/>
      <c r="DN20" s="596"/>
      <c r="DO20" s="596"/>
      <c r="DP20" s="597"/>
      <c r="DQ20" s="604">
        <v>39385651</v>
      </c>
      <c r="DR20" s="596"/>
      <c r="DS20" s="596"/>
      <c r="DT20" s="596"/>
      <c r="DU20" s="596"/>
      <c r="DV20" s="596"/>
      <c r="DW20" s="596"/>
      <c r="DX20" s="596"/>
      <c r="DY20" s="596"/>
      <c r="DZ20" s="596"/>
      <c r="EA20" s="596"/>
      <c r="EB20" s="596"/>
      <c r="EC20" s="605"/>
    </row>
    <row r="21" spans="2:133" ht="11.25" customHeight="1" x14ac:dyDescent="0.15">
      <c r="B21" s="592" t="s">
        <v>260</v>
      </c>
      <c r="C21" s="593"/>
      <c r="D21" s="593"/>
      <c r="E21" s="593"/>
      <c r="F21" s="593"/>
      <c r="G21" s="593"/>
      <c r="H21" s="593"/>
      <c r="I21" s="593"/>
      <c r="J21" s="593"/>
      <c r="K21" s="593"/>
      <c r="L21" s="593"/>
      <c r="M21" s="593"/>
      <c r="N21" s="593"/>
      <c r="O21" s="593"/>
      <c r="P21" s="593"/>
      <c r="Q21" s="594"/>
      <c r="R21" s="595">
        <v>21819</v>
      </c>
      <c r="S21" s="596"/>
      <c r="T21" s="596"/>
      <c r="U21" s="596"/>
      <c r="V21" s="596"/>
      <c r="W21" s="596"/>
      <c r="X21" s="596"/>
      <c r="Y21" s="597"/>
      <c r="Z21" s="598">
        <v>0</v>
      </c>
      <c r="AA21" s="598"/>
      <c r="AB21" s="598"/>
      <c r="AC21" s="598"/>
      <c r="AD21" s="599">
        <v>21819</v>
      </c>
      <c r="AE21" s="599"/>
      <c r="AF21" s="599"/>
      <c r="AG21" s="599"/>
      <c r="AH21" s="599"/>
      <c r="AI21" s="599"/>
      <c r="AJ21" s="599"/>
      <c r="AK21" s="599"/>
      <c r="AL21" s="600">
        <v>0.1</v>
      </c>
      <c r="AM21" s="601"/>
      <c r="AN21" s="601"/>
      <c r="AO21" s="602"/>
      <c r="AP21" s="612" t="s">
        <v>261</v>
      </c>
      <c r="AQ21" s="613"/>
      <c r="AR21" s="613"/>
      <c r="AS21" s="613"/>
      <c r="AT21" s="613"/>
      <c r="AU21" s="613"/>
      <c r="AV21" s="613"/>
      <c r="AW21" s="613"/>
      <c r="AX21" s="613"/>
      <c r="AY21" s="613"/>
      <c r="AZ21" s="613"/>
      <c r="BA21" s="613"/>
      <c r="BB21" s="613"/>
      <c r="BC21" s="613"/>
      <c r="BD21" s="613"/>
      <c r="BE21" s="613"/>
      <c r="BF21" s="614"/>
      <c r="BG21" s="595" t="s">
        <v>112</v>
      </c>
      <c r="BH21" s="596"/>
      <c r="BI21" s="596"/>
      <c r="BJ21" s="596"/>
      <c r="BK21" s="596"/>
      <c r="BL21" s="596"/>
      <c r="BM21" s="596"/>
      <c r="BN21" s="597"/>
      <c r="BO21" s="598" t="s">
        <v>112</v>
      </c>
      <c r="BP21" s="598"/>
      <c r="BQ21" s="598"/>
      <c r="BR21" s="598"/>
      <c r="BS21" s="604" t="s">
        <v>112</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x14ac:dyDescent="0.15">
      <c r="B22" s="592" t="s">
        <v>262</v>
      </c>
      <c r="C22" s="593"/>
      <c r="D22" s="593"/>
      <c r="E22" s="593"/>
      <c r="F22" s="593"/>
      <c r="G22" s="593"/>
      <c r="H22" s="593"/>
      <c r="I22" s="593"/>
      <c r="J22" s="593"/>
      <c r="K22" s="593"/>
      <c r="L22" s="593"/>
      <c r="M22" s="593"/>
      <c r="N22" s="593"/>
      <c r="O22" s="593"/>
      <c r="P22" s="593"/>
      <c r="Q22" s="594"/>
      <c r="R22" s="595">
        <v>510196</v>
      </c>
      <c r="S22" s="596"/>
      <c r="T22" s="596"/>
      <c r="U22" s="596"/>
      <c r="V22" s="596"/>
      <c r="W22" s="596"/>
      <c r="X22" s="596"/>
      <c r="Y22" s="597"/>
      <c r="Z22" s="598">
        <v>0.7</v>
      </c>
      <c r="AA22" s="598"/>
      <c r="AB22" s="598"/>
      <c r="AC22" s="598"/>
      <c r="AD22" s="599" t="s">
        <v>112</v>
      </c>
      <c r="AE22" s="599"/>
      <c r="AF22" s="599"/>
      <c r="AG22" s="599"/>
      <c r="AH22" s="599"/>
      <c r="AI22" s="599"/>
      <c r="AJ22" s="599"/>
      <c r="AK22" s="599"/>
      <c r="AL22" s="600" t="s">
        <v>112</v>
      </c>
      <c r="AM22" s="601"/>
      <c r="AN22" s="601"/>
      <c r="AO22" s="602"/>
      <c r="AP22" s="612" t="s">
        <v>263</v>
      </c>
      <c r="AQ22" s="613"/>
      <c r="AR22" s="613"/>
      <c r="AS22" s="613"/>
      <c r="AT22" s="613"/>
      <c r="AU22" s="613"/>
      <c r="AV22" s="613"/>
      <c r="AW22" s="613"/>
      <c r="AX22" s="613"/>
      <c r="AY22" s="613"/>
      <c r="AZ22" s="613"/>
      <c r="BA22" s="613"/>
      <c r="BB22" s="613"/>
      <c r="BC22" s="613"/>
      <c r="BD22" s="613"/>
      <c r="BE22" s="613"/>
      <c r="BF22" s="614"/>
      <c r="BG22" s="595" t="s">
        <v>112</v>
      </c>
      <c r="BH22" s="596"/>
      <c r="BI22" s="596"/>
      <c r="BJ22" s="596"/>
      <c r="BK22" s="596"/>
      <c r="BL22" s="596"/>
      <c r="BM22" s="596"/>
      <c r="BN22" s="597"/>
      <c r="BO22" s="598" t="s">
        <v>112</v>
      </c>
      <c r="BP22" s="598"/>
      <c r="BQ22" s="598"/>
      <c r="BR22" s="598"/>
      <c r="BS22" s="604" t="s">
        <v>112</v>
      </c>
      <c r="BT22" s="596"/>
      <c r="BU22" s="596"/>
      <c r="BV22" s="596"/>
      <c r="BW22" s="596"/>
      <c r="BX22" s="596"/>
      <c r="BY22" s="596"/>
      <c r="BZ22" s="596"/>
      <c r="CA22" s="596"/>
      <c r="CB22" s="605"/>
      <c r="CD22" s="577" t="s">
        <v>264</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15">
      <c r="B23" s="592" t="s">
        <v>265</v>
      </c>
      <c r="C23" s="593"/>
      <c r="D23" s="593"/>
      <c r="E23" s="593"/>
      <c r="F23" s="593"/>
      <c r="G23" s="593"/>
      <c r="H23" s="593"/>
      <c r="I23" s="593"/>
      <c r="J23" s="593"/>
      <c r="K23" s="593"/>
      <c r="L23" s="593"/>
      <c r="M23" s="593"/>
      <c r="N23" s="593"/>
      <c r="O23" s="593"/>
      <c r="P23" s="593"/>
      <c r="Q23" s="594"/>
      <c r="R23" s="595">
        <v>766434</v>
      </c>
      <c r="S23" s="596"/>
      <c r="T23" s="596"/>
      <c r="U23" s="596"/>
      <c r="V23" s="596"/>
      <c r="W23" s="596"/>
      <c r="X23" s="596"/>
      <c r="Y23" s="597"/>
      <c r="Z23" s="598">
        <v>1.1000000000000001</v>
      </c>
      <c r="AA23" s="598"/>
      <c r="AB23" s="598"/>
      <c r="AC23" s="598"/>
      <c r="AD23" s="599">
        <v>153448</v>
      </c>
      <c r="AE23" s="599"/>
      <c r="AF23" s="599"/>
      <c r="AG23" s="599"/>
      <c r="AH23" s="599"/>
      <c r="AI23" s="599"/>
      <c r="AJ23" s="599"/>
      <c r="AK23" s="599"/>
      <c r="AL23" s="600">
        <v>0.5</v>
      </c>
      <c r="AM23" s="601"/>
      <c r="AN23" s="601"/>
      <c r="AO23" s="602"/>
      <c r="AP23" s="612" t="s">
        <v>266</v>
      </c>
      <c r="AQ23" s="613"/>
      <c r="AR23" s="613"/>
      <c r="AS23" s="613"/>
      <c r="AT23" s="613"/>
      <c r="AU23" s="613"/>
      <c r="AV23" s="613"/>
      <c r="AW23" s="613"/>
      <c r="AX23" s="613"/>
      <c r="AY23" s="613"/>
      <c r="AZ23" s="613"/>
      <c r="BA23" s="613"/>
      <c r="BB23" s="613"/>
      <c r="BC23" s="613"/>
      <c r="BD23" s="613"/>
      <c r="BE23" s="613"/>
      <c r="BF23" s="614"/>
      <c r="BG23" s="595">
        <v>2277555</v>
      </c>
      <c r="BH23" s="596"/>
      <c r="BI23" s="596"/>
      <c r="BJ23" s="596"/>
      <c r="BK23" s="596"/>
      <c r="BL23" s="596"/>
      <c r="BM23" s="596"/>
      <c r="BN23" s="597"/>
      <c r="BO23" s="598">
        <v>7.6</v>
      </c>
      <c r="BP23" s="598"/>
      <c r="BQ23" s="598"/>
      <c r="BR23" s="598"/>
      <c r="BS23" s="604" t="s">
        <v>112</v>
      </c>
      <c r="BT23" s="596"/>
      <c r="BU23" s="596"/>
      <c r="BV23" s="596"/>
      <c r="BW23" s="596"/>
      <c r="BX23" s="596"/>
      <c r="BY23" s="596"/>
      <c r="BZ23" s="596"/>
      <c r="CA23" s="596"/>
      <c r="CB23" s="605"/>
      <c r="CD23" s="577" t="s">
        <v>205</v>
      </c>
      <c r="CE23" s="578"/>
      <c r="CF23" s="578"/>
      <c r="CG23" s="578"/>
      <c r="CH23" s="578"/>
      <c r="CI23" s="578"/>
      <c r="CJ23" s="578"/>
      <c r="CK23" s="578"/>
      <c r="CL23" s="578"/>
      <c r="CM23" s="578"/>
      <c r="CN23" s="578"/>
      <c r="CO23" s="578"/>
      <c r="CP23" s="578"/>
      <c r="CQ23" s="579"/>
      <c r="CR23" s="577" t="s">
        <v>267</v>
      </c>
      <c r="CS23" s="578"/>
      <c r="CT23" s="578"/>
      <c r="CU23" s="578"/>
      <c r="CV23" s="578"/>
      <c r="CW23" s="578"/>
      <c r="CX23" s="578"/>
      <c r="CY23" s="579"/>
      <c r="CZ23" s="577" t="s">
        <v>268</v>
      </c>
      <c r="DA23" s="578"/>
      <c r="DB23" s="578"/>
      <c r="DC23" s="579"/>
      <c r="DD23" s="577" t="s">
        <v>269</v>
      </c>
      <c r="DE23" s="578"/>
      <c r="DF23" s="578"/>
      <c r="DG23" s="578"/>
      <c r="DH23" s="578"/>
      <c r="DI23" s="578"/>
      <c r="DJ23" s="578"/>
      <c r="DK23" s="579"/>
      <c r="DL23" s="618" t="s">
        <v>270</v>
      </c>
      <c r="DM23" s="619"/>
      <c r="DN23" s="619"/>
      <c r="DO23" s="619"/>
      <c r="DP23" s="619"/>
      <c r="DQ23" s="619"/>
      <c r="DR23" s="619"/>
      <c r="DS23" s="619"/>
      <c r="DT23" s="619"/>
      <c r="DU23" s="619"/>
      <c r="DV23" s="620"/>
      <c r="DW23" s="577" t="s">
        <v>271</v>
      </c>
      <c r="DX23" s="578"/>
      <c r="DY23" s="578"/>
      <c r="DZ23" s="578"/>
      <c r="EA23" s="578"/>
      <c r="EB23" s="578"/>
      <c r="EC23" s="579"/>
    </row>
    <row r="24" spans="2:133" ht="11.25" customHeight="1" x14ac:dyDescent="0.15">
      <c r="B24" s="592" t="s">
        <v>272</v>
      </c>
      <c r="C24" s="593"/>
      <c r="D24" s="593"/>
      <c r="E24" s="593"/>
      <c r="F24" s="593"/>
      <c r="G24" s="593"/>
      <c r="H24" s="593"/>
      <c r="I24" s="593"/>
      <c r="J24" s="593"/>
      <c r="K24" s="593"/>
      <c r="L24" s="593"/>
      <c r="M24" s="593"/>
      <c r="N24" s="593"/>
      <c r="O24" s="593"/>
      <c r="P24" s="593"/>
      <c r="Q24" s="594"/>
      <c r="R24" s="595">
        <v>713294</v>
      </c>
      <c r="S24" s="596"/>
      <c r="T24" s="596"/>
      <c r="U24" s="596"/>
      <c r="V24" s="596"/>
      <c r="W24" s="596"/>
      <c r="X24" s="596"/>
      <c r="Y24" s="597"/>
      <c r="Z24" s="598">
        <v>1</v>
      </c>
      <c r="AA24" s="598"/>
      <c r="AB24" s="598"/>
      <c r="AC24" s="598"/>
      <c r="AD24" s="599" t="s">
        <v>112</v>
      </c>
      <c r="AE24" s="599"/>
      <c r="AF24" s="599"/>
      <c r="AG24" s="599"/>
      <c r="AH24" s="599"/>
      <c r="AI24" s="599"/>
      <c r="AJ24" s="599"/>
      <c r="AK24" s="599"/>
      <c r="AL24" s="600" t="s">
        <v>112</v>
      </c>
      <c r="AM24" s="601"/>
      <c r="AN24" s="601"/>
      <c r="AO24" s="602"/>
      <c r="AP24" s="612" t="s">
        <v>273</v>
      </c>
      <c r="AQ24" s="613"/>
      <c r="AR24" s="613"/>
      <c r="AS24" s="613"/>
      <c r="AT24" s="613"/>
      <c r="AU24" s="613"/>
      <c r="AV24" s="613"/>
      <c r="AW24" s="613"/>
      <c r="AX24" s="613"/>
      <c r="AY24" s="613"/>
      <c r="AZ24" s="613"/>
      <c r="BA24" s="613"/>
      <c r="BB24" s="613"/>
      <c r="BC24" s="613"/>
      <c r="BD24" s="613"/>
      <c r="BE24" s="613"/>
      <c r="BF24" s="614"/>
      <c r="BG24" s="595" t="s">
        <v>112</v>
      </c>
      <c r="BH24" s="596"/>
      <c r="BI24" s="596"/>
      <c r="BJ24" s="596"/>
      <c r="BK24" s="596"/>
      <c r="BL24" s="596"/>
      <c r="BM24" s="596"/>
      <c r="BN24" s="597"/>
      <c r="BO24" s="598" t="s">
        <v>112</v>
      </c>
      <c r="BP24" s="598"/>
      <c r="BQ24" s="598"/>
      <c r="BR24" s="598"/>
      <c r="BS24" s="604" t="s">
        <v>112</v>
      </c>
      <c r="BT24" s="596"/>
      <c r="BU24" s="596"/>
      <c r="BV24" s="596"/>
      <c r="BW24" s="596"/>
      <c r="BX24" s="596"/>
      <c r="BY24" s="596"/>
      <c r="BZ24" s="596"/>
      <c r="CA24" s="596"/>
      <c r="CB24" s="605"/>
      <c r="CD24" s="606" t="s">
        <v>274</v>
      </c>
      <c r="CE24" s="607"/>
      <c r="CF24" s="607"/>
      <c r="CG24" s="607"/>
      <c r="CH24" s="607"/>
      <c r="CI24" s="607"/>
      <c r="CJ24" s="607"/>
      <c r="CK24" s="607"/>
      <c r="CL24" s="607"/>
      <c r="CM24" s="607"/>
      <c r="CN24" s="607"/>
      <c r="CO24" s="607"/>
      <c r="CP24" s="607"/>
      <c r="CQ24" s="608"/>
      <c r="CR24" s="584">
        <v>30103340</v>
      </c>
      <c r="CS24" s="585"/>
      <c r="CT24" s="585"/>
      <c r="CU24" s="585"/>
      <c r="CV24" s="585"/>
      <c r="CW24" s="585"/>
      <c r="CX24" s="585"/>
      <c r="CY24" s="586"/>
      <c r="CZ24" s="622">
        <v>45.4</v>
      </c>
      <c r="DA24" s="623"/>
      <c r="DB24" s="623"/>
      <c r="DC24" s="624"/>
      <c r="DD24" s="621">
        <v>16673512</v>
      </c>
      <c r="DE24" s="585"/>
      <c r="DF24" s="585"/>
      <c r="DG24" s="585"/>
      <c r="DH24" s="585"/>
      <c r="DI24" s="585"/>
      <c r="DJ24" s="585"/>
      <c r="DK24" s="586"/>
      <c r="DL24" s="621">
        <v>16548618</v>
      </c>
      <c r="DM24" s="585"/>
      <c r="DN24" s="585"/>
      <c r="DO24" s="585"/>
      <c r="DP24" s="585"/>
      <c r="DQ24" s="585"/>
      <c r="DR24" s="585"/>
      <c r="DS24" s="585"/>
      <c r="DT24" s="585"/>
      <c r="DU24" s="585"/>
      <c r="DV24" s="586"/>
      <c r="DW24" s="589">
        <v>49.1</v>
      </c>
      <c r="DX24" s="590"/>
      <c r="DY24" s="590"/>
      <c r="DZ24" s="590"/>
      <c r="EA24" s="590"/>
      <c r="EB24" s="590"/>
      <c r="EC24" s="591"/>
    </row>
    <row r="25" spans="2:133" ht="11.25" customHeight="1" x14ac:dyDescent="0.15">
      <c r="B25" s="592" t="s">
        <v>275</v>
      </c>
      <c r="C25" s="593"/>
      <c r="D25" s="593"/>
      <c r="E25" s="593"/>
      <c r="F25" s="593"/>
      <c r="G25" s="593"/>
      <c r="H25" s="593"/>
      <c r="I25" s="593"/>
      <c r="J25" s="593"/>
      <c r="K25" s="593"/>
      <c r="L25" s="593"/>
      <c r="M25" s="593"/>
      <c r="N25" s="593"/>
      <c r="O25" s="593"/>
      <c r="P25" s="593"/>
      <c r="Q25" s="594"/>
      <c r="R25" s="595">
        <v>10906776</v>
      </c>
      <c r="S25" s="596"/>
      <c r="T25" s="596"/>
      <c r="U25" s="596"/>
      <c r="V25" s="596"/>
      <c r="W25" s="596"/>
      <c r="X25" s="596"/>
      <c r="Y25" s="597"/>
      <c r="Z25" s="598">
        <v>15.9</v>
      </c>
      <c r="AA25" s="598"/>
      <c r="AB25" s="598"/>
      <c r="AC25" s="598"/>
      <c r="AD25" s="599" t="s">
        <v>112</v>
      </c>
      <c r="AE25" s="599"/>
      <c r="AF25" s="599"/>
      <c r="AG25" s="599"/>
      <c r="AH25" s="599"/>
      <c r="AI25" s="599"/>
      <c r="AJ25" s="599"/>
      <c r="AK25" s="599"/>
      <c r="AL25" s="600" t="s">
        <v>112</v>
      </c>
      <c r="AM25" s="601"/>
      <c r="AN25" s="601"/>
      <c r="AO25" s="602"/>
      <c r="AP25" s="612" t="s">
        <v>276</v>
      </c>
      <c r="AQ25" s="613"/>
      <c r="AR25" s="613"/>
      <c r="AS25" s="613"/>
      <c r="AT25" s="613"/>
      <c r="AU25" s="613"/>
      <c r="AV25" s="613"/>
      <c r="AW25" s="613"/>
      <c r="AX25" s="613"/>
      <c r="AY25" s="613"/>
      <c r="AZ25" s="613"/>
      <c r="BA25" s="613"/>
      <c r="BB25" s="613"/>
      <c r="BC25" s="613"/>
      <c r="BD25" s="613"/>
      <c r="BE25" s="613"/>
      <c r="BF25" s="614"/>
      <c r="BG25" s="595" t="s">
        <v>112</v>
      </c>
      <c r="BH25" s="596"/>
      <c r="BI25" s="596"/>
      <c r="BJ25" s="596"/>
      <c r="BK25" s="596"/>
      <c r="BL25" s="596"/>
      <c r="BM25" s="596"/>
      <c r="BN25" s="597"/>
      <c r="BO25" s="598" t="s">
        <v>112</v>
      </c>
      <c r="BP25" s="598"/>
      <c r="BQ25" s="598"/>
      <c r="BR25" s="598"/>
      <c r="BS25" s="604" t="s">
        <v>112</v>
      </c>
      <c r="BT25" s="596"/>
      <c r="BU25" s="596"/>
      <c r="BV25" s="596"/>
      <c r="BW25" s="596"/>
      <c r="BX25" s="596"/>
      <c r="BY25" s="596"/>
      <c r="BZ25" s="596"/>
      <c r="CA25" s="596"/>
      <c r="CB25" s="605"/>
      <c r="CD25" s="609" t="s">
        <v>277</v>
      </c>
      <c r="CE25" s="610"/>
      <c r="CF25" s="610"/>
      <c r="CG25" s="610"/>
      <c r="CH25" s="610"/>
      <c r="CI25" s="610"/>
      <c r="CJ25" s="610"/>
      <c r="CK25" s="610"/>
      <c r="CL25" s="610"/>
      <c r="CM25" s="610"/>
      <c r="CN25" s="610"/>
      <c r="CO25" s="610"/>
      <c r="CP25" s="610"/>
      <c r="CQ25" s="611"/>
      <c r="CR25" s="595">
        <v>9711834</v>
      </c>
      <c r="CS25" s="627"/>
      <c r="CT25" s="627"/>
      <c r="CU25" s="627"/>
      <c r="CV25" s="627"/>
      <c r="CW25" s="627"/>
      <c r="CX25" s="627"/>
      <c r="CY25" s="628"/>
      <c r="CZ25" s="629">
        <v>14.7</v>
      </c>
      <c r="DA25" s="630"/>
      <c r="DB25" s="630"/>
      <c r="DC25" s="631"/>
      <c r="DD25" s="604">
        <v>8754063</v>
      </c>
      <c r="DE25" s="627"/>
      <c r="DF25" s="627"/>
      <c r="DG25" s="627"/>
      <c r="DH25" s="627"/>
      <c r="DI25" s="627"/>
      <c r="DJ25" s="627"/>
      <c r="DK25" s="628"/>
      <c r="DL25" s="604">
        <v>8725121</v>
      </c>
      <c r="DM25" s="627"/>
      <c r="DN25" s="627"/>
      <c r="DO25" s="627"/>
      <c r="DP25" s="627"/>
      <c r="DQ25" s="627"/>
      <c r="DR25" s="627"/>
      <c r="DS25" s="627"/>
      <c r="DT25" s="627"/>
      <c r="DU25" s="627"/>
      <c r="DV25" s="628"/>
      <c r="DW25" s="600">
        <v>25.9</v>
      </c>
      <c r="DX25" s="625"/>
      <c r="DY25" s="625"/>
      <c r="DZ25" s="625"/>
      <c r="EA25" s="625"/>
      <c r="EB25" s="625"/>
      <c r="EC25" s="626"/>
    </row>
    <row r="26" spans="2:133" ht="11.25" customHeight="1" x14ac:dyDescent="0.15">
      <c r="B26" s="632" t="s">
        <v>278</v>
      </c>
      <c r="C26" s="633"/>
      <c r="D26" s="633"/>
      <c r="E26" s="633"/>
      <c r="F26" s="633"/>
      <c r="G26" s="633"/>
      <c r="H26" s="633"/>
      <c r="I26" s="633"/>
      <c r="J26" s="633"/>
      <c r="K26" s="633"/>
      <c r="L26" s="633"/>
      <c r="M26" s="633"/>
      <c r="N26" s="633"/>
      <c r="O26" s="633"/>
      <c r="P26" s="633"/>
      <c r="Q26" s="634"/>
      <c r="R26" s="595" t="s">
        <v>112</v>
      </c>
      <c r="S26" s="596"/>
      <c r="T26" s="596"/>
      <c r="U26" s="596"/>
      <c r="V26" s="596"/>
      <c r="W26" s="596"/>
      <c r="X26" s="596"/>
      <c r="Y26" s="597"/>
      <c r="Z26" s="598" t="s">
        <v>112</v>
      </c>
      <c r="AA26" s="598"/>
      <c r="AB26" s="598"/>
      <c r="AC26" s="598"/>
      <c r="AD26" s="599" t="s">
        <v>112</v>
      </c>
      <c r="AE26" s="599"/>
      <c r="AF26" s="599"/>
      <c r="AG26" s="599"/>
      <c r="AH26" s="599"/>
      <c r="AI26" s="599"/>
      <c r="AJ26" s="599"/>
      <c r="AK26" s="599"/>
      <c r="AL26" s="600" t="s">
        <v>112</v>
      </c>
      <c r="AM26" s="601"/>
      <c r="AN26" s="601"/>
      <c r="AO26" s="602"/>
      <c r="AP26" s="612" t="s">
        <v>279</v>
      </c>
      <c r="AQ26" s="635"/>
      <c r="AR26" s="635"/>
      <c r="AS26" s="635"/>
      <c r="AT26" s="635"/>
      <c r="AU26" s="635"/>
      <c r="AV26" s="635"/>
      <c r="AW26" s="635"/>
      <c r="AX26" s="635"/>
      <c r="AY26" s="635"/>
      <c r="AZ26" s="635"/>
      <c r="BA26" s="635"/>
      <c r="BB26" s="635"/>
      <c r="BC26" s="635"/>
      <c r="BD26" s="635"/>
      <c r="BE26" s="635"/>
      <c r="BF26" s="614"/>
      <c r="BG26" s="595" t="s">
        <v>112</v>
      </c>
      <c r="BH26" s="596"/>
      <c r="BI26" s="596"/>
      <c r="BJ26" s="596"/>
      <c r="BK26" s="596"/>
      <c r="BL26" s="596"/>
      <c r="BM26" s="596"/>
      <c r="BN26" s="597"/>
      <c r="BO26" s="598" t="s">
        <v>112</v>
      </c>
      <c r="BP26" s="598"/>
      <c r="BQ26" s="598"/>
      <c r="BR26" s="598"/>
      <c r="BS26" s="604" t="s">
        <v>112</v>
      </c>
      <c r="BT26" s="596"/>
      <c r="BU26" s="596"/>
      <c r="BV26" s="596"/>
      <c r="BW26" s="596"/>
      <c r="BX26" s="596"/>
      <c r="BY26" s="596"/>
      <c r="BZ26" s="596"/>
      <c r="CA26" s="596"/>
      <c r="CB26" s="605"/>
      <c r="CD26" s="609" t="s">
        <v>280</v>
      </c>
      <c r="CE26" s="610"/>
      <c r="CF26" s="610"/>
      <c r="CG26" s="610"/>
      <c r="CH26" s="610"/>
      <c r="CI26" s="610"/>
      <c r="CJ26" s="610"/>
      <c r="CK26" s="610"/>
      <c r="CL26" s="610"/>
      <c r="CM26" s="610"/>
      <c r="CN26" s="610"/>
      <c r="CO26" s="610"/>
      <c r="CP26" s="610"/>
      <c r="CQ26" s="611"/>
      <c r="CR26" s="595">
        <v>6627904</v>
      </c>
      <c r="CS26" s="596"/>
      <c r="CT26" s="596"/>
      <c r="CU26" s="596"/>
      <c r="CV26" s="596"/>
      <c r="CW26" s="596"/>
      <c r="CX26" s="596"/>
      <c r="CY26" s="597"/>
      <c r="CZ26" s="629">
        <v>10</v>
      </c>
      <c r="DA26" s="630"/>
      <c r="DB26" s="630"/>
      <c r="DC26" s="631"/>
      <c r="DD26" s="604">
        <v>6093852</v>
      </c>
      <c r="DE26" s="596"/>
      <c r="DF26" s="596"/>
      <c r="DG26" s="596"/>
      <c r="DH26" s="596"/>
      <c r="DI26" s="596"/>
      <c r="DJ26" s="596"/>
      <c r="DK26" s="597"/>
      <c r="DL26" s="604" t="s">
        <v>217</v>
      </c>
      <c r="DM26" s="596"/>
      <c r="DN26" s="596"/>
      <c r="DO26" s="596"/>
      <c r="DP26" s="596"/>
      <c r="DQ26" s="596"/>
      <c r="DR26" s="596"/>
      <c r="DS26" s="596"/>
      <c r="DT26" s="596"/>
      <c r="DU26" s="596"/>
      <c r="DV26" s="597"/>
      <c r="DW26" s="600" t="s">
        <v>217</v>
      </c>
      <c r="DX26" s="625"/>
      <c r="DY26" s="625"/>
      <c r="DZ26" s="625"/>
      <c r="EA26" s="625"/>
      <c r="EB26" s="625"/>
      <c r="EC26" s="626"/>
    </row>
    <row r="27" spans="2:133" ht="11.25" customHeight="1" x14ac:dyDescent="0.15">
      <c r="B27" s="592" t="s">
        <v>281</v>
      </c>
      <c r="C27" s="593"/>
      <c r="D27" s="593"/>
      <c r="E27" s="593"/>
      <c r="F27" s="593"/>
      <c r="G27" s="593"/>
      <c r="H27" s="593"/>
      <c r="I27" s="593"/>
      <c r="J27" s="593"/>
      <c r="K27" s="593"/>
      <c r="L27" s="593"/>
      <c r="M27" s="593"/>
      <c r="N27" s="593"/>
      <c r="O27" s="593"/>
      <c r="P27" s="593"/>
      <c r="Q27" s="594"/>
      <c r="R27" s="595">
        <v>8812022</v>
      </c>
      <c r="S27" s="596"/>
      <c r="T27" s="596"/>
      <c r="U27" s="596"/>
      <c r="V27" s="596"/>
      <c r="W27" s="596"/>
      <c r="X27" s="596"/>
      <c r="Y27" s="597"/>
      <c r="Z27" s="598">
        <v>12.8</v>
      </c>
      <c r="AA27" s="598"/>
      <c r="AB27" s="598"/>
      <c r="AC27" s="598"/>
      <c r="AD27" s="599" t="s">
        <v>112</v>
      </c>
      <c r="AE27" s="599"/>
      <c r="AF27" s="599"/>
      <c r="AG27" s="599"/>
      <c r="AH27" s="599"/>
      <c r="AI27" s="599"/>
      <c r="AJ27" s="599"/>
      <c r="AK27" s="599"/>
      <c r="AL27" s="600" t="s">
        <v>112</v>
      </c>
      <c r="AM27" s="601"/>
      <c r="AN27" s="601"/>
      <c r="AO27" s="602"/>
      <c r="AP27" s="592" t="s">
        <v>282</v>
      </c>
      <c r="AQ27" s="593"/>
      <c r="AR27" s="593"/>
      <c r="AS27" s="593"/>
      <c r="AT27" s="593"/>
      <c r="AU27" s="593"/>
      <c r="AV27" s="593"/>
      <c r="AW27" s="593"/>
      <c r="AX27" s="593"/>
      <c r="AY27" s="593"/>
      <c r="AZ27" s="593"/>
      <c r="BA27" s="593"/>
      <c r="BB27" s="593"/>
      <c r="BC27" s="593"/>
      <c r="BD27" s="593"/>
      <c r="BE27" s="593"/>
      <c r="BF27" s="594"/>
      <c r="BG27" s="595">
        <v>29957159</v>
      </c>
      <c r="BH27" s="596"/>
      <c r="BI27" s="596"/>
      <c r="BJ27" s="596"/>
      <c r="BK27" s="596"/>
      <c r="BL27" s="596"/>
      <c r="BM27" s="596"/>
      <c r="BN27" s="597"/>
      <c r="BO27" s="598">
        <v>100</v>
      </c>
      <c r="BP27" s="598"/>
      <c r="BQ27" s="598"/>
      <c r="BR27" s="598"/>
      <c r="BS27" s="604">
        <v>276359</v>
      </c>
      <c r="BT27" s="596"/>
      <c r="BU27" s="596"/>
      <c r="BV27" s="596"/>
      <c r="BW27" s="596"/>
      <c r="BX27" s="596"/>
      <c r="BY27" s="596"/>
      <c r="BZ27" s="596"/>
      <c r="CA27" s="596"/>
      <c r="CB27" s="605"/>
      <c r="CD27" s="609" t="s">
        <v>283</v>
      </c>
      <c r="CE27" s="610"/>
      <c r="CF27" s="610"/>
      <c r="CG27" s="610"/>
      <c r="CH27" s="610"/>
      <c r="CI27" s="610"/>
      <c r="CJ27" s="610"/>
      <c r="CK27" s="610"/>
      <c r="CL27" s="610"/>
      <c r="CM27" s="610"/>
      <c r="CN27" s="610"/>
      <c r="CO27" s="610"/>
      <c r="CP27" s="610"/>
      <c r="CQ27" s="611"/>
      <c r="CR27" s="595">
        <v>17356697</v>
      </c>
      <c r="CS27" s="627"/>
      <c r="CT27" s="627"/>
      <c r="CU27" s="627"/>
      <c r="CV27" s="627"/>
      <c r="CW27" s="627"/>
      <c r="CX27" s="627"/>
      <c r="CY27" s="628"/>
      <c r="CZ27" s="629">
        <v>26.2</v>
      </c>
      <c r="DA27" s="630"/>
      <c r="DB27" s="630"/>
      <c r="DC27" s="631"/>
      <c r="DD27" s="604">
        <v>4935482</v>
      </c>
      <c r="DE27" s="627"/>
      <c r="DF27" s="627"/>
      <c r="DG27" s="627"/>
      <c r="DH27" s="627"/>
      <c r="DI27" s="627"/>
      <c r="DJ27" s="627"/>
      <c r="DK27" s="628"/>
      <c r="DL27" s="604">
        <v>4839530</v>
      </c>
      <c r="DM27" s="627"/>
      <c r="DN27" s="627"/>
      <c r="DO27" s="627"/>
      <c r="DP27" s="627"/>
      <c r="DQ27" s="627"/>
      <c r="DR27" s="627"/>
      <c r="DS27" s="627"/>
      <c r="DT27" s="627"/>
      <c r="DU27" s="627"/>
      <c r="DV27" s="628"/>
      <c r="DW27" s="600">
        <v>14.4</v>
      </c>
      <c r="DX27" s="625"/>
      <c r="DY27" s="625"/>
      <c r="DZ27" s="625"/>
      <c r="EA27" s="625"/>
      <c r="EB27" s="625"/>
      <c r="EC27" s="626"/>
    </row>
    <row r="28" spans="2:133" ht="11.25" customHeight="1" x14ac:dyDescent="0.15">
      <c r="B28" s="592" t="s">
        <v>284</v>
      </c>
      <c r="C28" s="593"/>
      <c r="D28" s="593"/>
      <c r="E28" s="593"/>
      <c r="F28" s="593"/>
      <c r="G28" s="593"/>
      <c r="H28" s="593"/>
      <c r="I28" s="593"/>
      <c r="J28" s="593"/>
      <c r="K28" s="593"/>
      <c r="L28" s="593"/>
      <c r="M28" s="593"/>
      <c r="N28" s="593"/>
      <c r="O28" s="593"/>
      <c r="P28" s="593"/>
      <c r="Q28" s="594"/>
      <c r="R28" s="595">
        <v>90214</v>
      </c>
      <c r="S28" s="596"/>
      <c r="T28" s="596"/>
      <c r="U28" s="596"/>
      <c r="V28" s="596"/>
      <c r="W28" s="596"/>
      <c r="X28" s="596"/>
      <c r="Y28" s="597"/>
      <c r="Z28" s="598">
        <v>0.1</v>
      </c>
      <c r="AA28" s="598"/>
      <c r="AB28" s="598"/>
      <c r="AC28" s="598"/>
      <c r="AD28" s="599">
        <v>58489</v>
      </c>
      <c r="AE28" s="599"/>
      <c r="AF28" s="599"/>
      <c r="AG28" s="599"/>
      <c r="AH28" s="599"/>
      <c r="AI28" s="599"/>
      <c r="AJ28" s="599"/>
      <c r="AK28" s="599"/>
      <c r="AL28" s="600">
        <v>0.2</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285</v>
      </c>
      <c r="CE28" s="610"/>
      <c r="CF28" s="610"/>
      <c r="CG28" s="610"/>
      <c r="CH28" s="610"/>
      <c r="CI28" s="610"/>
      <c r="CJ28" s="610"/>
      <c r="CK28" s="610"/>
      <c r="CL28" s="610"/>
      <c r="CM28" s="610"/>
      <c r="CN28" s="610"/>
      <c r="CO28" s="610"/>
      <c r="CP28" s="610"/>
      <c r="CQ28" s="611"/>
      <c r="CR28" s="595">
        <v>3034809</v>
      </c>
      <c r="CS28" s="596"/>
      <c r="CT28" s="596"/>
      <c r="CU28" s="596"/>
      <c r="CV28" s="596"/>
      <c r="CW28" s="596"/>
      <c r="CX28" s="596"/>
      <c r="CY28" s="597"/>
      <c r="CZ28" s="629">
        <v>4.5999999999999996</v>
      </c>
      <c r="DA28" s="630"/>
      <c r="DB28" s="630"/>
      <c r="DC28" s="631"/>
      <c r="DD28" s="604">
        <v>2983967</v>
      </c>
      <c r="DE28" s="596"/>
      <c r="DF28" s="596"/>
      <c r="DG28" s="596"/>
      <c r="DH28" s="596"/>
      <c r="DI28" s="596"/>
      <c r="DJ28" s="596"/>
      <c r="DK28" s="597"/>
      <c r="DL28" s="604">
        <v>2983967</v>
      </c>
      <c r="DM28" s="596"/>
      <c r="DN28" s="596"/>
      <c r="DO28" s="596"/>
      <c r="DP28" s="596"/>
      <c r="DQ28" s="596"/>
      <c r="DR28" s="596"/>
      <c r="DS28" s="596"/>
      <c r="DT28" s="596"/>
      <c r="DU28" s="596"/>
      <c r="DV28" s="597"/>
      <c r="DW28" s="600">
        <v>8.9</v>
      </c>
      <c r="DX28" s="625"/>
      <c r="DY28" s="625"/>
      <c r="DZ28" s="625"/>
      <c r="EA28" s="625"/>
      <c r="EB28" s="625"/>
      <c r="EC28" s="626"/>
    </row>
    <row r="29" spans="2:133" ht="11.25" customHeight="1" x14ac:dyDescent="0.15">
      <c r="B29" s="592" t="s">
        <v>286</v>
      </c>
      <c r="C29" s="593"/>
      <c r="D29" s="593"/>
      <c r="E29" s="593"/>
      <c r="F29" s="593"/>
      <c r="G29" s="593"/>
      <c r="H29" s="593"/>
      <c r="I29" s="593"/>
      <c r="J29" s="593"/>
      <c r="K29" s="593"/>
      <c r="L29" s="593"/>
      <c r="M29" s="593"/>
      <c r="N29" s="593"/>
      <c r="O29" s="593"/>
      <c r="P29" s="593"/>
      <c r="Q29" s="594"/>
      <c r="R29" s="595">
        <v>203362</v>
      </c>
      <c r="S29" s="596"/>
      <c r="T29" s="596"/>
      <c r="U29" s="596"/>
      <c r="V29" s="596"/>
      <c r="W29" s="596"/>
      <c r="X29" s="596"/>
      <c r="Y29" s="597"/>
      <c r="Z29" s="598">
        <v>0.3</v>
      </c>
      <c r="AA29" s="598"/>
      <c r="AB29" s="598"/>
      <c r="AC29" s="598"/>
      <c r="AD29" s="599" t="s">
        <v>112</v>
      </c>
      <c r="AE29" s="599"/>
      <c r="AF29" s="599"/>
      <c r="AG29" s="599"/>
      <c r="AH29" s="599"/>
      <c r="AI29" s="599"/>
      <c r="AJ29" s="599"/>
      <c r="AK29" s="599"/>
      <c r="AL29" s="600" t="s">
        <v>112</v>
      </c>
      <c r="AM29" s="601"/>
      <c r="AN29" s="601"/>
      <c r="AO29" s="602"/>
      <c r="AP29" s="574" t="s">
        <v>205</v>
      </c>
      <c r="AQ29" s="575"/>
      <c r="AR29" s="575"/>
      <c r="AS29" s="575"/>
      <c r="AT29" s="575"/>
      <c r="AU29" s="575"/>
      <c r="AV29" s="575"/>
      <c r="AW29" s="575"/>
      <c r="AX29" s="575"/>
      <c r="AY29" s="575"/>
      <c r="AZ29" s="575"/>
      <c r="BA29" s="575"/>
      <c r="BB29" s="575"/>
      <c r="BC29" s="575"/>
      <c r="BD29" s="575"/>
      <c r="BE29" s="575"/>
      <c r="BF29" s="576"/>
      <c r="BG29" s="574" t="s">
        <v>287</v>
      </c>
      <c r="BH29" s="636"/>
      <c r="BI29" s="636"/>
      <c r="BJ29" s="636"/>
      <c r="BK29" s="636"/>
      <c r="BL29" s="636"/>
      <c r="BM29" s="636"/>
      <c r="BN29" s="636"/>
      <c r="BO29" s="636"/>
      <c r="BP29" s="636"/>
      <c r="BQ29" s="637"/>
      <c r="BR29" s="574" t="s">
        <v>288</v>
      </c>
      <c r="BS29" s="636"/>
      <c r="BT29" s="636"/>
      <c r="BU29" s="636"/>
      <c r="BV29" s="636"/>
      <c r="BW29" s="636"/>
      <c r="BX29" s="636"/>
      <c r="BY29" s="636"/>
      <c r="BZ29" s="636"/>
      <c r="CA29" s="636"/>
      <c r="CB29" s="637"/>
      <c r="CD29" s="656" t="s">
        <v>289</v>
      </c>
      <c r="CE29" s="657"/>
      <c r="CF29" s="609" t="s">
        <v>59</v>
      </c>
      <c r="CG29" s="610"/>
      <c r="CH29" s="610"/>
      <c r="CI29" s="610"/>
      <c r="CJ29" s="610"/>
      <c r="CK29" s="610"/>
      <c r="CL29" s="610"/>
      <c r="CM29" s="610"/>
      <c r="CN29" s="610"/>
      <c r="CO29" s="610"/>
      <c r="CP29" s="610"/>
      <c r="CQ29" s="611"/>
      <c r="CR29" s="595">
        <v>3034809</v>
      </c>
      <c r="CS29" s="627"/>
      <c r="CT29" s="627"/>
      <c r="CU29" s="627"/>
      <c r="CV29" s="627"/>
      <c r="CW29" s="627"/>
      <c r="CX29" s="627"/>
      <c r="CY29" s="628"/>
      <c r="CZ29" s="629">
        <v>4.5999999999999996</v>
      </c>
      <c r="DA29" s="630"/>
      <c r="DB29" s="630"/>
      <c r="DC29" s="631"/>
      <c r="DD29" s="604">
        <v>2983967</v>
      </c>
      <c r="DE29" s="627"/>
      <c r="DF29" s="627"/>
      <c r="DG29" s="627"/>
      <c r="DH29" s="627"/>
      <c r="DI29" s="627"/>
      <c r="DJ29" s="627"/>
      <c r="DK29" s="628"/>
      <c r="DL29" s="604">
        <v>2983967</v>
      </c>
      <c r="DM29" s="627"/>
      <c r="DN29" s="627"/>
      <c r="DO29" s="627"/>
      <c r="DP29" s="627"/>
      <c r="DQ29" s="627"/>
      <c r="DR29" s="627"/>
      <c r="DS29" s="627"/>
      <c r="DT29" s="627"/>
      <c r="DU29" s="627"/>
      <c r="DV29" s="628"/>
      <c r="DW29" s="600">
        <v>8.9</v>
      </c>
      <c r="DX29" s="625"/>
      <c r="DY29" s="625"/>
      <c r="DZ29" s="625"/>
      <c r="EA29" s="625"/>
      <c r="EB29" s="625"/>
      <c r="EC29" s="626"/>
    </row>
    <row r="30" spans="2:133" ht="11.25" customHeight="1" x14ac:dyDescent="0.15">
      <c r="B30" s="592" t="s">
        <v>290</v>
      </c>
      <c r="C30" s="593"/>
      <c r="D30" s="593"/>
      <c r="E30" s="593"/>
      <c r="F30" s="593"/>
      <c r="G30" s="593"/>
      <c r="H30" s="593"/>
      <c r="I30" s="593"/>
      <c r="J30" s="593"/>
      <c r="K30" s="593"/>
      <c r="L30" s="593"/>
      <c r="M30" s="593"/>
      <c r="N30" s="593"/>
      <c r="O30" s="593"/>
      <c r="P30" s="593"/>
      <c r="Q30" s="594"/>
      <c r="R30" s="595">
        <v>3614727</v>
      </c>
      <c r="S30" s="596"/>
      <c r="T30" s="596"/>
      <c r="U30" s="596"/>
      <c r="V30" s="596"/>
      <c r="W30" s="596"/>
      <c r="X30" s="596"/>
      <c r="Y30" s="597"/>
      <c r="Z30" s="598">
        <v>5.3</v>
      </c>
      <c r="AA30" s="598"/>
      <c r="AB30" s="598"/>
      <c r="AC30" s="598"/>
      <c r="AD30" s="599" t="s">
        <v>112</v>
      </c>
      <c r="AE30" s="599"/>
      <c r="AF30" s="599"/>
      <c r="AG30" s="599"/>
      <c r="AH30" s="599"/>
      <c r="AI30" s="599"/>
      <c r="AJ30" s="599"/>
      <c r="AK30" s="599"/>
      <c r="AL30" s="600" t="s">
        <v>112</v>
      </c>
      <c r="AM30" s="601"/>
      <c r="AN30" s="601"/>
      <c r="AO30" s="602"/>
      <c r="AP30" s="641" t="s">
        <v>291</v>
      </c>
      <c r="AQ30" s="642"/>
      <c r="AR30" s="642"/>
      <c r="AS30" s="642"/>
      <c r="AT30" s="647" t="s">
        <v>292</v>
      </c>
      <c r="AU30" s="184"/>
      <c r="AV30" s="184"/>
      <c r="AW30" s="184"/>
      <c r="AX30" s="581" t="s">
        <v>171</v>
      </c>
      <c r="AY30" s="582"/>
      <c r="AZ30" s="582"/>
      <c r="BA30" s="582"/>
      <c r="BB30" s="582"/>
      <c r="BC30" s="582"/>
      <c r="BD30" s="582"/>
      <c r="BE30" s="582"/>
      <c r="BF30" s="583"/>
      <c r="BG30" s="653">
        <v>99.5</v>
      </c>
      <c r="BH30" s="654"/>
      <c r="BI30" s="654"/>
      <c r="BJ30" s="654"/>
      <c r="BK30" s="654"/>
      <c r="BL30" s="654"/>
      <c r="BM30" s="590">
        <v>98.9</v>
      </c>
      <c r="BN30" s="654"/>
      <c r="BO30" s="654"/>
      <c r="BP30" s="654"/>
      <c r="BQ30" s="655"/>
      <c r="BR30" s="653">
        <v>99.5</v>
      </c>
      <c r="BS30" s="654"/>
      <c r="BT30" s="654"/>
      <c r="BU30" s="654"/>
      <c r="BV30" s="654"/>
      <c r="BW30" s="654"/>
      <c r="BX30" s="590">
        <v>98.7</v>
      </c>
      <c r="BY30" s="654"/>
      <c r="BZ30" s="654"/>
      <c r="CA30" s="654"/>
      <c r="CB30" s="655"/>
      <c r="CD30" s="658"/>
      <c r="CE30" s="659"/>
      <c r="CF30" s="609" t="s">
        <v>293</v>
      </c>
      <c r="CG30" s="610"/>
      <c r="CH30" s="610"/>
      <c r="CI30" s="610"/>
      <c r="CJ30" s="610"/>
      <c r="CK30" s="610"/>
      <c r="CL30" s="610"/>
      <c r="CM30" s="610"/>
      <c r="CN30" s="610"/>
      <c r="CO30" s="610"/>
      <c r="CP30" s="610"/>
      <c r="CQ30" s="611"/>
      <c r="CR30" s="595">
        <v>2711401</v>
      </c>
      <c r="CS30" s="596"/>
      <c r="CT30" s="596"/>
      <c r="CU30" s="596"/>
      <c r="CV30" s="596"/>
      <c r="CW30" s="596"/>
      <c r="CX30" s="596"/>
      <c r="CY30" s="597"/>
      <c r="CZ30" s="629">
        <v>4.0999999999999996</v>
      </c>
      <c r="DA30" s="630"/>
      <c r="DB30" s="630"/>
      <c r="DC30" s="631"/>
      <c r="DD30" s="604">
        <v>2667500</v>
      </c>
      <c r="DE30" s="596"/>
      <c r="DF30" s="596"/>
      <c r="DG30" s="596"/>
      <c r="DH30" s="596"/>
      <c r="DI30" s="596"/>
      <c r="DJ30" s="596"/>
      <c r="DK30" s="597"/>
      <c r="DL30" s="604">
        <v>2667500</v>
      </c>
      <c r="DM30" s="596"/>
      <c r="DN30" s="596"/>
      <c r="DO30" s="596"/>
      <c r="DP30" s="596"/>
      <c r="DQ30" s="596"/>
      <c r="DR30" s="596"/>
      <c r="DS30" s="596"/>
      <c r="DT30" s="596"/>
      <c r="DU30" s="596"/>
      <c r="DV30" s="597"/>
      <c r="DW30" s="600">
        <v>7.9</v>
      </c>
      <c r="DX30" s="625"/>
      <c r="DY30" s="625"/>
      <c r="DZ30" s="625"/>
      <c r="EA30" s="625"/>
      <c r="EB30" s="625"/>
      <c r="EC30" s="626"/>
    </row>
    <row r="31" spans="2:133" ht="11.25" customHeight="1" x14ac:dyDescent="0.15">
      <c r="B31" s="592" t="s">
        <v>294</v>
      </c>
      <c r="C31" s="593"/>
      <c r="D31" s="593"/>
      <c r="E31" s="593"/>
      <c r="F31" s="593"/>
      <c r="G31" s="593"/>
      <c r="H31" s="593"/>
      <c r="I31" s="593"/>
      <c r="J31" s="593"/>
      <c r="K31" s="593"/>
      <c r="L31" s="593"/>
      <c r="M31" s="593"/>
      <c r="N31" s="593"/>
      <c r="O31" s="593"/>
      <c r="P31" s="593"/>
      <c r="Q31" s="594"/>
      <c r="R31" s="595">
        <v>3135605</v>
      </c>
      <c r="S31" s="596"/>
      <c r="T31" s="596"/>
      <c r="U31" s="596"/>
      <c r="V31" s="596"/>
      <c r="W31" s="596"/>
      <c r="X31" s="596"/>
      <c r="Y31" s="597"/>
      <c r="Z31" s="598">
        <v>4.5999999999999996</v>
      </c>
      <c r="AA31" s="598"/>
      <c r="AB31" s="598"/>
      <c r="AC31" s="598"/>
      <c r="AD31" s="599" t="s">
        <v>112</v>
      </c>
      <c r="AE31" s="599"/>
      <c r="AF31" s="599"/>
      <c r="AG31" s="599"/>
      <c r="AH31" s="599"/>
      <c r="AI31" s="599"/>
      <c r="AJ31" s="599"/>
      <c r="AK31" s="599"/>
      <c r="AL31" s="600" t="s">
        <v>112</v>
      </c>
      <c r="AM31" s="601"/>
      <c r="AN31" s="601"/>
      <c r="AO31" s="602"/>
      <c r="AP31" s="643"/>
      <c r="AQ31" s="644"/>
      <c r="AR31" s="644"/>
      <c r="AS31" s="644"/>
      <c r="AT31" s="648"/>
      <c r="AU31" s="183" t="s">
        <v>295</v>
      </c>
      <c r="AV31" s="183"/>
      <c r="AW31" s="183"/>
      <c r="AX31" s="592" t="s">
        <v>296</v>
      </c>
      <c r="AY31" s="593"/>
      <c r="AZ31" s="593"/>
      <c r="BA31" s="593"/>
      <c r="BB31" s="593"/>
      <c r="BC31" s="593"/>
      <c r="BD31" s="593"/>
      <c r="BE31" s="593"/>
      <c r="BF31" s="594"/>
      <c r="BG31" s="650">
        <v>99.4</v>
      </c>
      <c r="BH31" s="627"/>
      <c r="BI31" s="627"/>
      <c r="BJ31" s="627"/>
      <c r="BK31" s="627"/>
      <c r="BL31" s="627"/>
      <c r="BM31" s="601">
        <v>98.6</v>
      </c>
      <c r="BN31" s="651"/>
      <c r="BO31" s="651"/>
      <c r="BP31" s="651"/>
      <c r="BQ31" s="652"/>
      <c r="BR31" s="650">
        <v>99.3</v>
      </c>
      <c r="BS31" s="627"/>
      <c r="BT31" s="627"/>
      <c r="BU31" s="627"/>
      <c r="BV31" s="627"/>
      <c r="BW31" s="627"/>
      <c r="BX31" s="601">
        <v>98.3</v>
      </c>
      <c r="BY31" s="651"/>
      <c r="BZ31" s="651"/>
      <c r="CA31" s="651"/>
      <c r="CB31" s="652"/>
      <c r="CD31" s="658"/>
      <c r="CE31" s="659"/>
      <c r="CF31" s="609" t="s">
        <v>297</v>
      </c>
      <c r="CG31" s="610"/>
      <c r="CH31" s="610"/>
      <c r="CI31" s="610"/>
      <c r="CJ31" s="610"/>
      <c r="CK31" s="610"/>
      <c r="CL31" s="610"/>
      <c r="CM31" s="610"/>
      <c r="CN31" s="610"/>
      <c r="CO31" s="610"/>
      <c r="CP31" s="610"/>
      <c r="CQ31" s="611"/>
      <c r="CR31" s="595">
        <v>323408</v>
      </c>
      <c r="CS31" s="627"/>
      <c r="CT31" s="627"/>
      <c r="CU31" s="627"/>
      <c r="CV31" s="627"/>
      <c r="CW31" s="627"/>
      <c r="CX31" s="627"/>
      <c r="CY31" s="628"/>
      <c r="CZ31" s="629">
        <v>0.5</v>
      </c>
      <c r="DA31" s="630"/>
      <c r="DB31" s="630"/>
      <c r="DC31" s="631"/>
      <c r="DD31" s="604">
        <v>316467</v>
      </c>
      <c r="DE31" s="627"/>
      <c r="DF31" s="627"/>
      <c r="DG31" s="627"/>
      <c r="DH31" s="627"/>
      <c r="DI31" s="627"/>
      <c r="DJ31" s="627"/>
      <c r="DK31" s="628"/>
      <c r="DL31" s="604">
        <v>316467</v>
      </c>
      <c r="DM31" s="627"/>
      <c r="DN31" s="627"/>
      <c r="DO31" s="627"/>
      <c r="DP31" s="627"/>
      <c r="DQ31" s="627"/>
      <c r="DR31" s="627"/>
      <c r="DS31" s="627"/>
      <c r="DT31" s="627"/>
      <c r="DU31" s="627"/>
      <c r="DV31" s="628"/>
      <c r="DW31" s="600">
        <v>0.9</v>
      </c>
      <c r="DX31" s="625"/>
      <c r="DY31" s="625"/>
      <c r="DZ31" s="625"/>
      <c r="EA31" s="625"/>
      <c r="EB31" s="625"/>
      <c r="EC31" s="626"/>
    </row>
    <row r="32" spans="2:133" ht="11.25" customHeight="1" x14ac:dyDescent="0.15">
      <c r="B32" s="592" t="s">
        <v>298</v>
      </c>
      <c r="C32" s="593"/>
      <c r="D32" s="593"/>
      <c r="E32" s="593"/>
      <c r="F32" s="593"/>
      <c r="G32" s="593"/>
      <c r="H32" s="593"/>
      <c r="I32" s="593"/>
      <c r="J32" s="593"/>
      <c r="K32" s="593"/>
      <c r="L32" s="593"/>
      <c r="M32" s="593"/>
      <c r="N32" s="593"/>
      <c r="O32" s="593"/>
      <c r="P32" s="593"/>
      <c r="Q32" s="594"/>
      <c r="R32" s="595">
        <v>1402444</v>
      </c>
      <c r="S32" s="596"/>
      <c r="T32" s="596"/>
      <c r="U32" s="596"/>
      <c r="V32" s="596"/>
      <c r="W32" s="596"/>
      <c r="X32" s="596"/>
      <c r="Y32" s="597"/>
      <c r="Z32" s="598">
        <v>2</v>
      </c>
      <c r="AA32" s="598"/>
      <c r="AB32" s="598"/>
      <c r="AC32" s="598"/>
      <c r="AD32" s="599">
        <v>74</v>
      </c>
      <c r="AE32" s="599"/>
      <c r="AF32" s="599"/>
      <c r="AG32" s="599"/>
      <c r="AH32" s="599"/>
      <c r="AI32" s="599"/>
      <c r="AJ32" s="599"/>
      <c r="AK32" s="599"/>
      <c r="AL32" s="600">
        <v>0</v>
      </c>
      <c r="AM32" s="601"/>
      <c r="AN32" s="601"/>
      <c r="AO32" s="602"/>
      <c r="AP32" s="645"/>
      <c r="AQ32" s="646"/>
      <c r="AR32" s="646"/>
      <c r="AS32" s="646"/>
      <c r="AT32" s="649"/>
      <c r="AU32" s="185"/>
      <c r="AV32" s="185"/>
      <c r="AW32" s="185"/>
      <c r="AX32" s="638" t="s">
        <v>299</v>
      </c>
      <c r="AY32" s="639"/>
      <c r="AZ32" s="639"/>
      <c r="BA32" s="639"/>
      <c r="BB32" s="639"/>
      <c r="BC32" s="639"/>
      <c r="BD32" s="639"/>
      <c r="BE32" s="639"/>
      <c r="BF32" s="640"/>
      <c r="BG32" s="662">
        <v>99.6</v>
      </c>
      <c r="BH32" s="663"/>
      <c r="BI32" s="663"/>
      <c r="BJ32" s="663"/>
      <c r="BK32" s="663"/>
      <c r="BL32" s="663"/>
      <c r="BM32" s="664">
        <v>99.2</v>
      </c>
      <c r="BN32" s="663"/>
      <c r="BO32" s="663"/>
      <c r="BP32" s="663"/>
      <c r="BQ32" s="665"/>
      <c r="BR32" s="662">
        <v>99.6</v>
      </c>
      <c r="BS32" s="663"/>
      <c r="BT32" s="663"/>
      <c r="BU32" s="663"/>
      <c r="BV32" s="663"/>
      <c r="BW32" s="663"/>
      <c r="BX32" s="664">
        <v>99</v>
      </c>
      <c r="BY32" s="663"/>
      <c r="BZ32" s="663"/>
      <c r="CA32" s="663"/>
      <c r="CB32" s="665"/>
      <c r="CD32" s="660"/>
      <c r="CE32" s="661"/>
      <c r="CF32" s="609" t="s">
        <v>300</v>
      </c>
      <c r="CG32" s="610"/>
      <c r="CH32" s="610"/>
      <c r="CI32" s="610"/>
      <c r="CJ32" s="610"/>
      <c r="CK32" s="610"/>
      <c r="CL32" s="610"/>
      <c r="CM32" s="610"/>
      <c r="CN32" s="610"/>
      <c r="CO32" s="610"/>
      <c r="CP32" s="610"/>
      <c r="CQ32" s="611"/>
      <c r="CR32" s="595" t="s">
        <v>112</v>
      </c>
      <c r="CS32" s="596"/>
      <c r="CT32" s="596"/>
      <c r="CU32" s="596"/>
      <c r="CV32" s="596"/>
      <c r="CW32" s="596"/>
      <c r="CX32" s="596"/>
      <c r="CY32" s="597"/>
      <c r="CZ32" s="629" t="s">
        <v>112</v>
      </c>
      <c r="DA32" s="630"/>
      <c r="DB32" s="630"/>
      <c r="DC32" s="631"/>
      <c r="DD32" s="604" t="s">
        <v>112</v>
      </c>
      <c r="DE32" s="596"/>
      <c r="DF32" s="596"/>
      <c r="DG32" s="596"/>
      <c r="DH32" s="596"/>
      <c r="DI32" s="596"/>
      <c r="DJ32" s="596"/>
      <c r="DK32" s="597"/>
      <c r="DL32" s="604" t="s">
        <v>112</v>
      </c>
      <c r="DM32" s="596"/>
      <c r="DN32" s="596"/>
      <c r="DO32" s="596"/>
      <c r="DP32" s="596"/>
      <c r="DQ32" s="596"/>
      <c r="DR32" s="596"/>
      <c r="DS32" s="596"/>
      <c r="DT32" s="596"/>
      <c r="DU32" s="596"/>
      <c r="DV32" s="597"/>
      <c r="DW32" s="600" t="s">
        <v>112</v>
      </c>
      <c r="DX32" s="625"/>
      <c r="DY32" s="625"/>
      <c r="DZ32" s="625"/>
      <c r="EA32" s="625"/>
      <c r="EB32" s="625"/>
      <c r="EC32" s="626"/>
    </row>
    <row r="33" spans="2:133" ht="11.25" customHeight="1" x14ac:dyDescent="0.15">
      <c r="B33" s="592" t="s">
        <v>301</v>
      </c>
      <c r="C33" s="593"/>
      <c r="D33" s="593"/>
      <c r="E33" s="593"/>
      <c r="F33" s="593"/>
      <c r="G33" s="593"/>
      <c r="H33" s="593"/>
      <c r="I33" s="593"/>
      <c r="J33" s="593"/>
      <c r="K33" s="593"/>
      <c r="L33" s="593"/>
      <c r="M33" s="593"/>
      <c r="N33" s="593"/>
      <c r="O33" s="593"/>
      <c r="P33" s="593"/>
      <c r="Q33" s="594"/>
      <c r="R33" s="595">
        <v>3331500</v>
      </c>
      <c r="S33" s="596"/>
      <c r="T33" s="596"/>
      <c r="U33" s="596"/>
      <c r="V33" s="596"/>
      <c r="W33" s="596"/>
      <c r="X33" s="596"/>
      <c r="Y33" s="597"/>
      <c r="Z33" s="598">
        <v>4.8</v>
      </c>
      <c r="AA33" s="598"/>
      <c r="AB33" s="598"/>
      <c r="AC33" s="598"/>
      <c r="AD33" s="599" t="s">
        <v>112</v>
      </c>
      <c r="AE33" s="599"/>
      <c r="AF33" s="599"/>
      <c r="AG33" s="599"/>
      <c r="AH33" s="599"/>
      <c r="AI33" s="599"/>
      <c r="AJ33" s="599"/>
      <c r="AK33" s="599"/>
      <c r="AL33" s="600" t="s">
        <v>112</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302</v>
      </c>
      <c r="CE33" s="610"/>
      <c r="CF33" s="610"/>
      <c r="CG33" s="610"/>
      <c r="CH33" s="610"/>
      <c r="CI33" s="610"/>
      <c r="CJ33" s="610"/>
      <c r="CK33" s="610"/>
      <c r="CL33" s="610"/>
      <c r="CM33" s="610"/>
      <c r="CN33" s="610"/>
      <c r="CO33" s="610"/>
      <c r="CP33" s="610"/>
      <c r="CQ33" s="611"/>
      <c r="CR33" s="595">
        <v>27593481</v>
      </c>
      <c r="CS33" s="627"/>
      <c r="CT33" s="627"/>
      <c r="CU33" s="627"/>
      <c r="CV33" s="627"/>
      <c r="CW33" s="627"/>
      <c r="CX33" s="627"/>
      <c r="CY33" s="628"/>
      <c r="CZ33" s="629">
        <v>41.6</v>
      </c>
      <c r="DA33" s="630"/>
      <c r="DB33" s="630"/>
      <c r="DC33" s="631"/>
      <c r="DD33" s="604">
        <v>22000977</v>
      </c>
      <c r="DE33" s="627"/>
      <c r="DF33" s="627"/>
      <c r="DG33" s="627"/>
      <c r="DH33" s="627"/>
      <c r="DI33" s="627"/>
      <c r="DJ33" s="627"/>
      <c r="DK33" s="628"/>
      <c r="DL33" s="604">
        <v>15084850</v>
      </c>
      <c r="DM33" s="627"/>
      <c r="DN33" s="627"/>
      <c r="DO33" s="627"/>
      <c r="DP33" s="627"/>
      <c r="DQ33" s="627"/>
      <c r="DR33" s="627"/>
      <c r="DS33" s="627"/>
      <c r="DT33" s="627"/>
      <c r="DU33" s="627"/>
      <c r="DV33" s="628"/>
      <c r="DW33" s="600">
        <v>44.8</v>
      </c>
      <c r="DX33" s="625"/>
      <c r="DY33" s="625"/>
      <c r="DZ33" s="625"/>
      <c r="EA33" s="625"/>
      <c r="EB33" s="625"/>
      <c r="EC33" s="626"/>
    </row>
    <row r="34" spans="2:133" ht="11.25" customHeight="1" x14ac:dyDescent="0.15">
      <c r="B34" s="592" t="s">
        <v>303</v>
      </c>
      <c r="C34" s="593"/>
      <c r="D34" s="593"/>
      <c r="E34" s="593"/>
      <c r="F34" s="593"/>
      <c r="G34" s="593"/>
      <c r="H34" s="593"/>
      <c r="I34" s="593"/>
      <c r="J34" s="593"/>
      <c r="K34" s="593"/>
      <c r="L34" s="593"/>
      <c r="M34" s="593"/>
      <c r="N34" s="593"/>
      <c r="O34" s="593"/>
      <c r="P34" s="593"/>
      <c r="Q34" s="594"/>
      <c r="R34" s="595" t="s">
        <v>112</v>
      </c>
      <c r="S34" s="596"/>
      <c r="T34" s="596"/>
      <c r="U34" s="596"/>
      <c r="V34" s="596"/>
      <c r="W34" s="596"/>
      <c r="X34" s="596"/>
      <c r="Y34" s="597"/>
      <c r="Z34" s="598" t="s">
        <v>112</v>
      </c>
      <c r="AA34" s="598"/>
      <c r="AB34" s="598"/>
      <c r="AC34" s="598"/>
      <c r="AD34" s="599" t="s">
        <v>112</v>
      </c>
      <c r="AE34" s="599"/>
      <c r="AF34" s="599"/>
      <c r="AG34" s="599"/>
      <c r="AH34" s="599"/>
      <c r="AI34" s="599"/>
      <c r="AJ34" s="599"/>
      <c r="AK34" s="599"/>
      <c r="AL34" s="600" t="s">
        <v>112</v>
      </c>
      <c r="AM34" s="601"/>
      <c r="AN34" s="601"/>
      <c r="AO34" s="602"/>
      <c r="AP34" s="188"/>
      <c r="AQ34" s="574" t="s">
        <v>304</v>
      </c>
      <c r="AR34" s="575"/>
      <c r="AS34" s="575"/>
      <c r="AT34" s="575"/>
      <c r="AU34" s="575"/>
      <c r="AV34" s="575"/>
      <c r="AW34" s="575"/>
      <c r="AX34" s="575"/>
      <c r="AY34" s="575"/>
      <c r="AZ34" s="575"/>
      <c r="BA34" s="575"/>
      <c r="BB34" s="575"/>
      <c r="BC34" s="575"/>
      <c r="BD34" s="575"/>
      <c r="BE34" s="575"/>
      <c r="BF34" s="576"/>
      <c r="BG34" s="574" t="s">
        <v>305</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306</v>
      </c>
      <c r="CE34" s="610"/>
      <c r="CF34" s="610"/>
      <c r="CG34" s="610"/>
      <c r="CH34" s="610"/>
      <c r="CI34" s="610"/>
      <c r="CJ34" s="610"/>
      <c r="CK34" s="610"/>
      <c r="CL34" s="610"/>
      <c r="CM34" s="610"/>
      <c r="CN34" s="610"/>
      <c r="CO34" s="610"/>
      <c r="CP34" s="610"/>
      <c r="CQ34" s="611"/>
      <c r="CR34" s="595">
        <v>9719085</v>
      </c>
      <c r="CS34" s="596"/>
      <c r="CT34" s="596"/>
      <c r="CU34" s="596"/>
      <c r="CV34" s="596"/>
      <c r="CW34" s="596"/>
      <c r="CX34" s="596"/>
      <c r="CY34" s="597"/>
      <c r="CZ34" s="629">
        <v>14.7</v>
      </c>
      <c r="DA34" s="630"/>
      <c r="DB34" s="630"/>
      <c r="DC34" s="631"/>
      <c r="DD34" s="604">
        <v>6982392</v>
      </c>
      <c r="DE34" s="596"/>
      <c r="DF34" s="596"/>
      <c r="DG34" s="596"/>
      <c r="DH34" s="596"/>
      <c r="DI34" s="596"/>
      <c r="DJ34" s="596"/>
      <c r="DK34" s="597"/>
      <c r="DL34" s="604">
        <v>5543904</v>
      </c>
      <c r="DM34" s="596"/>
      <c r="DN34" s="596"/>
      <c r="DO34" s="596"/>
      <c r="DP34" s="596"/>
      <c r="DQ34" s="596"/>
      <c r="DR34" s="596"/>
      <c r="DS34" s="596"/>
      <c r="DT34" s="596"/>
      <c r="DU34" s="596"/>
      <c r="DV34" s="597"/>
      <c r="DW34" s="600">
        <v>16.399999999999999</v>
      </c>
      <c r="DX34" s="625"/>
      <c r="DY34" s="625"/>
      <c r="DZ34" s="625"/>
      <c r="EA34" s="625"/>
      <c r="EB34" s="625"/>
      <c r="EC34" s="626"/>
    </row>
    <row r="35" spans="2:133" ht="11.25" customHeight="1" x14ac:dyDescent="0.15">
      <c r="B35" s="592" t="s">
        <v>307</v>
      </c>
      <c r="C35" s="593"/>
      <c r="D35" s="593"/>
      <c r="E35" s="593"/>
      <c r="F35" s="593"/>
      <c r="G35" s="593"/>
      <c r="H35" s="593"/>
      <c r="I35" s="593"/>
      <c r="J35" s="593"/>
      <c r="K35" s="593"/>
      <c r="L35" s="593"/>
      <c r="M35" s="593"/>
      <c r="N35" s="593"/>
      <c r="O35" s="593"/>
      <c r="P35" s="593"/>
      <c r="Q35" s="594"/>
      <c r="R35" s="595">
        <v>600000</v>
      </c>
      <c r="S35" s="596"/>
      <c r="T35" s="596"/>
      <c r="U35" s="596"/>
      <c r="V35" s="596"/>
      <c r="W35" s="596"/>
      <c r="X35" s="596"/>
      <c r="Y35" s="597"/>
      <c r="Z35" s="598">
        <v>0.9</v>
      </c>
      <c r="AA35" s="598"/>
      <c r="AB35" s="598"/>
      <c r="AC35" s="598"/>
      <c r="AD35" s="599" t="s">
        <v>112</v>
      </c>
      <c r="AE35" s="599"/>
      <c r="AF35" s="599"/>
      <c r="AG35" s="599"/>
      <c r="AH35" s="599"/>
      <c r="AI35" s="599"/>
      <c r="AJ35" s="599"/>
      <c r="AK35" s="599"/>
      <c r="AL35" s="600" t="s">
        <v>112</v>
      </c>
      <c r="AM35" s="601"/>
      <c r="AN35" s="601"/>
      <c r="AO35" s="602"/>
      <c r="AP35" s="188"/>
      <c r="AQ35" s="606" t="s">
        <v>308</v>
      </c>
      <c r="AR35" s="607"/>
      <c r="AS35" s="607"/>
      <c r="AT35" s="607"/>
      <c r="AU35" s="607"/>
      <c r="AV35" s="607"/>
      <c r="AW35" s="607"/>
      <c r="AX35" s="607"/>
      <c r="AY35" s="608"/>
      <c r="AZ35" s="584">
        <v>8774937</v>
      </c>
      <c r="BA35" s="585"/>
      <c r="BB35" s="585"/>
      <c r="BC35" s="585"/>
      <c r="BD35" s="585"/>
      <c r="BE35" s="585"/>
      <c r="BF35" s="666"/>
      <c r="BG35" s="606" t="s">
        <v>309</v>
      </c>
      <c r="BH35" s="607"/>
      <c r="BI35" s="607"/>
      <c r="BJ35" s="607"/>
      <c r="BK35" s="607"/>
      <c r="BL35" s="607"/>
      <c r="BM35" s="607"/>
      <c r="BN35" s="607"/>
      <c r="BO35" s="607"/>
      <c r="BP35" s="607"/>
      <c r="BQ35" s="607"/>
      <c r="BR35" s="607"/>
      <c r="BS35" s="607"/>
      <c r="BT35" s="607"/>
      <c r="BU35" s="608"/>
      <c r="BV35" s="584">
        <v>147486</v>
      </c>
      <c r="BW35" s="585"/>
      <c r="BX35" s="585"/>
      <c r="BY35" s="585"/>
      <c r="BZ35" s="585"/>
      <c r="CA35" s="585"/>
      <c r="CB35" s="666"/>
      <c r="CD35" s="609" t="s">
        <v>310</v>
      </c>
      <c r="CE35" s="610"/>
      <c r="CF35" s="610"/>
      <c r="CG35" s="610"/>
      <c r="CH35" s="610"/>
      <c r="CI35" s="610"/>
      <c r="CJ35" s="610"/>
      <c r="CK35" s="610"/>
      <c r="CL35" s="610"/>
      <c r="CM35" s="610"/>
      <c r="CN35" s="610"/>
      <c r="CO35" s="610"/>
      <c r="CP35" s="610"/>
      <c r="CQ35" s="611"/>
      <c r="CR35" s="595">
        <v>385799</v>
      </c>
      <c r="CS35" s="627"/>
      <c r="CT35" s="627"/>
      <c r="CU35" s="627"/>
      <c r="CV35" s="627"/>
      <c r="CW35" s="627"/>
      <c r="CX35" s="627"/>
      <c r="CY35" s="628"/>
      <c r="CZ35" s="629">
        <v>0.6</v>
      </c>
      <c r="DA35" s="630"/>
      <c r="DB35" s="630"/>
      <c r="DC35" s="631"/>
      <c r="DD35" s="604">
        <v>261102</v>
      </c>
      <c r="DE35" s="627"/>
      <c r="DF35" s="627"/>
      <c r="DG35" s="627"/>
      <c r="DH35" s="627"/>
      <c r="DI35" s="627"/>
      <c r="DJ35" s="627"/>
      <c r="DK35" s="628"/>
      <c r="DL35" s="604">
        <v>261102</v>
      </c>
      <c r="DM35" s="627"/>
      <c r="DN35" s="627"/>
      <c r="DO35" s="627"/>
      <c r="DP35" s="627"/>
      <c r="DQ35" s="627"/>
      <c r="DR35" s="627"/>
      <c r="DS35" s="627"/>
      <c r="DT35" s="627"/>
      <c r="DU35" s="627"/>
      <c r="DV35" s="628"/>
      <c r="DW35" s="600">
        <v>0.8</v>
      </c>
      <c r="DX35" s="625"/>
      <c r="DY35" s="625"/>
      <c r="DZ35" s="625"/>
      <c r="EA35" s="625"/>
      <c r="EB35" s="625"/>
      <c r="EC35" s="626"/>
    </row>
    <row r="36" spans="2:133" ht="11.25" customHeight="1" x14ac:dyDescent="0.15">
      <c r="B36" s="638" t="s">
        <v>311</v>
      </c>
      <c r="C36" s="639"/>
      <c r="D36" s="639"/>
      <c r="E36" s="639"/>
      <c r="F36" s="639"/>
      <c r="G36" s="639"/>
      <c r="H36" s="639"/>
      <c r="I36" s="639"/>
      <c r="J36" s="639"/>
      <c r="K36" s="639"/>
      <c r="L36" s="639"/>
      <c r="M36" s="639"/>
      <c r="N36" s="639"/>
      <c r="O36" s="639"/>
      <c r="P36" s="639"/>
      <c r="Q36" s="640"/>
      <c r="R36" s="667">
        <v>68796815</v>
      </c>
      <c r="S36" s="668"/>
      <c r="T36" s="668"/>
      <c r="U36" s="668"/>
      <c r="V36" s="668"/>
      <c r="W36" s="668"/>
      <c r="X36" s="668"/>
      <c r="Y36" s="669"/>
      <c r="Z36" s="670">
        <v>100</v>
      </c>
      <c r="AA36" s="670"/>
      <c r="AB36" s="670"/>
      <c r="AC36" s="670"/>
      <c r="AD36" s="671">
        <v>33106116</v>
      </c>
      <c r="AE36" s="671"/>
      <c r="AF36" s="671"/>
      <c r="AG36" s="671"/>
      <c r="AH36" s="671"/>
      <c r="AI36" s="671"/>
      <c r="AJ36" s="671"/>
      <c r="AK36" s="671"/>
      <c r="AL36" s="672">
        <v>100</v>
      </c>
      <c r="AM36" s="664"/>
      <c r="AN36" s="664"/>
      <c r="AO36" s="673"/>
      <c r="AQ36" s="674" t="s">
        <v>312</v>
      </c>
      <c r="AR36" s="675"/>
      <c r="AS36" s="675"/>
      <c r="AT36" s="675"/>
      <c r="AU36" s="675"/>
      <c r="AV36" s="675"/>
      <c r="AW36" s="675"/>
      <c r="AX36" s="675"/>
      <c r="AY36" s="676"/>
      <c r="AZ36" s="595">
        <v>1922368</v>
      </c>
      <c r="BA36" s="596"/>
      <c r="BB36" s="596"/>
      <c r="BC36" s="596"/>
      <c r="BD36" s="627"/>
      <c r="BE36" s="627"/>
      <c r="BF36" s="652"/>
      <c r="BG36" s="609" t="s">
        <v>313</v>
      </c>
      <c r="BH36" s="610"/>
      <c r="BI36" s="610"/>
      <c r="BJ36" s="610"/>
      <c r="BK36" s="610"/>
      <c r="BL36" s="610"/>
      <c r="BM36" s="610"/>
      <c r="BN36" s="610"/>
      <c r="BO36" s="610"/>
      <c r="BP36" s="610"/>
      <c r="BQ36" s="610"/>
      <c r="BR36" s="610"/>
      <c r="BS36" s="610"/>
      <c r="BT36" s="610"/>
      <c r="BU36" s="611"/>
      <c r="BV36" s="595">
        <v>-1322463</v>
      </c>
      <c r="BW36" s="596"/>
      <c r="BX36" s="596"/>
      <c r="BY36" s="596"/>
      <c r="BZ36" s="596"/>
      <c r="CA36" s="596"/>
      <c r="CB36" s="605"/>
      <c r="CD36" s="609" t="s">
        <v>314</v>
      </c>
      <c r="CE36" s="610"/>
      <c r="CF36" s="610"/>
      <c r="CG36" s="610"/>
      <c r="CH36" s="610"/>
      <c r="CI36" s="610"/>
      <c r="CJ36" s="610"/>
      <c r="CK36" s="610"/>
      <c r="CL36" s="610"/>
      <c r="CM36" s="610"/>
      <c r="CN36" s="610"/>
      <c r="CO36" s="610"/>
      <c r="CP36" s="610"/>
      <c r="CQ36" s="611"/>
      <c r="CR36" s="595">
        <v>6433359</v>
      </c>
      <c r="CS36" s="596"/>
      <c r="CT36" s="596"/>
      <c r="CU36" s="596"/>
      <c r="CV36" s="596"/>
      <c r="CW36" s="596"/>
      <c r="CX36" s="596"/>
      <c r="CY36" s="597"/>
      <c r="CZ36" s="629">
        <v>9.6999999999999993</v>
      </c>
      <c r="DA36" s="630"/>
      <c r="DB36" s="630"/>
      <c r="DC36" s="631"/>
      <c r="DD36" s="604">
        <v>4899376</v>
      </c>
      <c r="DE36" s="596"/>
      <c r="DF36" s="596"/>
      <c r="DG36" s="596"/>
      <c r="DH36" s="596"/>
      <c r="DI36" s="596"/>
      <c r="DJ36" s="596"/>
      <c r="DK36" s="597"/>
      <c r="DL36" s="604">
        <v>4336627</v>
      </c>
      <c r="DM36" s="596"/>
      <c r="DN36" s="596"/>
      <c r="DO36" s="596"/>
      <c r="DP36" s="596"/>
      <c r="DQ36" s="596"/>
      <c r="DR36" s="596"/>
      <c r="DS36" s="596"/>
      <c r="DT36" s="596"/>
      <c r="DU36" s="596"/>
      <c r="DV36" s="597"/>
      <c r="DW36" s="600">
        <v>12.9</v>
      </c>
      <c r="DX36" s="625"/>
      <c r="DY36" s="625"/>
      <c r="DZ36" s="625"/>
      <c r="EA36" s="625"/>
      <c r="EB36" s="625"/>
      <c r="EC36" s="626"/>
    </row>
    <row r="37" spans="2:133" ht="11.25" customHeight="1" x14ac:dyDescent="0.15">
      <c r="AQ37" s="674" t="s">
        <v>315</v>
      </c>
      <c r="AR37" s="675"/>
      <c r="AS37" s="675"/>
      <c r="AT37" s="675"/>
      <c r="AU37" s="675"/>
      <c r="AV37" s="675"/>
      <c r="AW37" s="675"/>
      <c r="AX37" s="675"/>
      <c r="AY37" s="676"/>
      <c r="AZ37" s="595">
        <v>1132500</v>
      </c>
      <c r="BA37" s="596"/>
      <c r="BB37" s="596"/>
      <c r="BC37" s="596"/>
      <c r="BD37" s="627"/>
      <c r="BE37" s="627"/>
      <c r="BF37" s="652"/>
      <c r="BG37" s="609" t="s">
        <v>316</v>
      </c>
      <c r="BH37" s="610"/>
      <c r="BI37" s="610"/>
      <c r="BJ37" s="610"/>
      <c r="BK37" s="610"/>
      <c r="BL37" s="610"/>
      <c r="BM37" s="610"/>
      <c r="BN37" s="610"/>
      <c r="BO37" s="610"/>
      <c r="BP37" s="610"/>
      <c r="BQ37" s="610"/>
      <c r="BR37" s="610"/>
      <c r="BS37" s="610"/>
      <c r="BT37" s="610"/>
      <c r="BU37" s="611"/>
      <c r="BV37" s="595">
        <v>26347</v>
      </c>
      <c r="BW37" s="596"/>
      <c r="BX37" s="596"/>
      <c r="BY37" s="596"/>
      <c r="BZ37" s="596"/>
      <c r="CA37" s="596"/>
      <c r="CB37" s="605"/>
      <c r="CD37" s="609" t="s">
        <v>317</v>
      </c>
      <c r="CE37" s="610"/>
      <c r="CF37" s="610"/>
      <c r="CG37" s="610"/>
      <c r="CH37" s="610"/>
      <c r="CI37" s="610"/>
      <c r="CJ37" s="610"/>
      <c r="CK37" s="610"/>
      <c r="CL37" s="610"/>
      <c r="CM37" s="610"/>
      <c r="CN37" s="610"/>
      <c r="CO37" s="610"/>
      <c r="CP37" s="610"/>
      <c r="CQ37" s="611"/>
      <c r="CR37" s="595">
        <v>590397</v>
      </c>
      <c r="CS37" s="627"/>
      <c r="CT37" s="627"/>
      <c r="CU37" s="627"/>
      <c r="CV37" s="627"/>
      <c r="CW37" s="627"/>
      <c r="CX37" s="627"/>
      <c r="CY37" s="628"/>
      <c r="CZ37" s="629">
        <v>0.9</v>
      </c>
      <c r="DA37" s="630"/>
      <c r="DB37" s="630"/>
      <c r="DC37" s="631"/>
      <c r="DD37" s="604">
        <v>590397</v>
      </c>
      <c r="DE37" s="627"/>
      <c r="DF37" s="627"/>
      <c r="DG37" s="627"/>
      <c r="DH37" s="627"/>
      <c r="DI37" s="627"/>
      <c r="DJ37" s="627"/>
      <c r="DK37" s="628"/>
      <c r="DL37" s="604">
        <v>484817</v>
      </c>
      <c r="DM37" s="627"/>
      <c r="DN37" s="627"/>
      <c r="DO37" s="627"/>
      <c r="DP37" s="627"/>
      <c r="DQ37" s="627"/>
      <c r="DR37" s="627"/>
      <c r="DS37" s="627"/>
      <c r="DT37" s="627"/>
      <c r="DU37" s="627"/>
      <c r="DV37" s="628"/>
      <c r="DW37" s="600">
        <v>1.4</v>
      </c>
      <c r="DX37" s="625"/>
      <c r="DY37" s="625"/>
      <c r="DZ37" s="625"/>
      <c r="EA37" s="625"/>
      <c r="EB37" s="625"/>
      <c r="EC37" s="626"/>
    </row>
    <row r="38" spans="2:133" ht="11.25" customHeight="1" x14ac:dyDescent="0.15">
      <c r="AQ38" s="674" t="s">
        <v>318</v>
      </c>
      <c r="AR38" s="675"/>
      <c r="AS38" s="675"/>
      <c r="AT38" s="675"/>
      <c r="AU38" s="675"/>
      <c r="AV38" s="675"/>
      <c r="AW38" s="675"/>
      <c r="AX38" s="675"/>
      <c r="AY38" s="676"/>
      <c r="AZ38" s="595">
        <v>34186</v>
      </c>
      <c r="BA38" s="596"/>
      <c r="BB38" s="596"/>
      <c r="BC38" s="596"/>
      <c r="BD38" s="627"/>
      <c r="BE38" s="627"/>
      <c r="BF38" s="652"/>
      <c r="BG38" s="609" t="s">
        <v>319</v>
      </c>
      <c r="BH38" s="610"/>
      <c r="BI38" s="610"/>
      <c r="BJ38" s="610"/>
      <c r="BK38" s="610"/>
      <c r="BL38" s="610"/>
      <c r="BM38" s="610"/>
      <c r="BN38" s="610"/>
      <c r="BO38" s="610"/>
      <c r="BP38" s="610"/>
      <c r="BQ38" s="610"/>
      <c r="BR38" s="610"/>
      <c r="BS38" s="610"/>
      <c r="BT38" s="610"/>
      <c r="BU38" s="611"/>
      <c r="BV38" s="595">
        <v>40166</v>
      </c>
      <c r="BW38" s="596"/>
      <c r="BX38" s="596"/>
      <c r="BY38" s="596"/>
      <c r="BZ38" s="596"/>
      <c r="CA38" s="596"/>
      <c r="CB38" s="605"/>
      <c r="CD38" s="609" t="s">
        <v>320</v>
      </c>
      <c r="CE38" s="610"/>
      <c r="CF38" s="610"/>
      <c r="CG38" s="610"/>
      <c r="CH38" s="610"/>
      <c r="CI38" s="610"/>
      <c r="CJ38" s="610"/>
      <c r="CK38" s="610"/>
      <c r="CL38" s="610"/>
      <c r="CM38" s="610"/>
      <c r="CN38" s="610"/>
      <c r="CO38" s="610"/>
      <c r="CP38" s="610"/>
      <c r="CQ38" s="611"/>
      <c r="CR38" s="595">
        <v>7608251</v>
      </c>
      <c r="CS38" s="596"/>
      <c r="CT38" s="596"/>
      <c r="CU38" s="596"/>
      <c r="CV38" s="596"/>
      <c r="CW38" s="596"/>
      <c r="CX38" s="596"/>
      <c r="CY38" s="597"/>
      <c r="CZ38" s="629">
        <v>11.5</v>
      </c>
      <c r="DA38" s="630"/>
      <c r="DB38" s="630"/>
      <c r="DC38" s="631"/>
      <c r="DD38" s="604">
        <v>6845776</v>
      </c>
      <c r="DE38" s="596"/>
      <c r="DF38" s="596"/>
      <c r="DG38" s="596"/>
      <c r="DH38" s="596"/>
      <c r="DI38" s="596"/>
      <c r="DJ38" s="596"/>
      <c r="DK38" s="597"/>
      <c r="DL38" s="604">
        <v>4758631</v>
      </c>
      <c r="DM38" s="596"/>
      <c r="DN38" s="596"/>
      <c r="DO38" s="596"/>
      <c r="DP38" s="596"/>
      <c r="DQ38" s="596"/>
      <c r="DR38" s="596"/>
      <c r="DS38" s="596"/>
      <c r="DT38" s="596"/>
      <c r="DU38" s="596"/>
      <c r="DV38" s="597"/>
      <c r="DW38" s="600">
        <v>14.1</v>
      </c>
      <c r="DX38" s="625"/>
      <c r="DY38" s="625"/>
      <c r="DZ38" s="625"/>
      <c r="EA38" s="625"/>
      <c r="EB38" s="625"/>
      <c r="EC38" s="626"/>
    </row>
    <row r="39" spans="2:133" ht="11.25" customHeight="1" x14ac:dyDescent="0.15">
      <c r="AQ39" s="674" t="s">
        <v>321</v>
      </c>
      <c r="AR39" s="675"/>
      <c r="AS39" s="675"/>
      <c r="AT39" s="675"/>
      <c r="AU39" s="675"/>
      <c r="AV39" s="675"/>
      <c r="AW39" s="675"/>
      <c r="AX39" s="675"/>
      <c r="AY39" s="676"/>
      <c r="AZ39" s="595" t="s">
        <v>322</v>
      </c>
      <c r="BA39" s="596"/>
      <c r="BB39" s="596"/>
      <c r="BC39" s="596"/>
      <c r="BD39" s="627"/>
      <c r="BE39" s="627"/>
      <c r="BF39" s="652"/>
      <c r="BG39" s="680" t="s">
        <v>323</v>
      </c>
      <c r="BH39" s="681"/>
      <c r="BI39" s="681"/>
      <c r="BJ39" s="681"/>
      <c r="BK39" s="681"/>
      <c r="BL39" s="189"/>
      <c r="BM39" s="610" t="s">
        <v>324</v>
      </c>
      <c r="BN39" s="610"/>
      <c r="BO39" s="610"/>
      <c r="BP39" s="610"/>
      <c r="BQ39" s="610"/>
      <c r="BR39" s="610"/>
      <c r="BS39" s="610"/>
      <c r="BT39" s="610"/>
      <c r="BU39" s="611"/>
      <c r="BV39" s="595">
        <v>83</v>
      </c>
      <c r="BW39" s="596"/>
      <c r="BX39" s="596"/>
      <c r="BY39" s="596"/>
      <c r="BZ39" s="596"/>
      <c r="CA39" s="596"/>
      <c r="CB39" s="605"/>
      <c r="CD39" s="609" t="s">
        <v>325</v>
      </c>
      <c r="CE39" s="610"/>
      <c r="CF39" s="610"/>
      <c r="CG39" s="610"/>
      <c r="CH39" s="610"/>
      <c r="CI39" s="610"/>
      <c r="CJ39" s="610"/>
      <c r="CK39" s="610"/>
      <c r="CL39" s="610"/>
      <c r="CM39" s="610"/>
      <c r="CN39" s="610"/>
      <c r="CO39" s="610"/>
      <c r="CP39" s="610"/>
      <c r="CQ39" s="611"/>
      <c r="CR39" s="595">
        <v>3199901</v>
      </c>
      <c r="CS39" s="627"/>
      <c r="CT39" s="627"/>
      <c r="CU39" s="627"/>
      <c r="CV39" s="627"/>
      <c r="CW39" s="627"/>
      <c r="CX39" s="627"/>
      <c r="CY39" s="628"/>
      <c r="CZ39" s="629">
        <v>4.8</v>
      </c>
      <c r="DA39" s="630"/>
      <c r="DB39" s="630"/>
      <c r="DC39" s="631"/>
      <c r="DD39" s="604">
        <v>2767745</v>
      </c>
      <c r="DE39" s="627"/>
      <c r="DF39" s="627"/>
      <c r="DG39" s="627"/>
      <c r="DH39" s="627"/>
      <c r="DI39" s="627"/>
      <c r="DJ39" s="627"/>
      <c r="DK39" s="628"/>
      <c r="DL39" s="604" t="s">
        <v>322</v>
      </c>
      <c r="DM39" s="627"/>
      <c r="DN39" s="627"/>
      <c r="DO39" s="627"/>
      <c r="DP39" s="627"/>
      <c r="DQ39" s="627"/>
      <c r="DR39" s="627"/>
      <c r="DS39" s="627"/>
      <c r="DT39" s="627"/>
      <c r="DU39" s="627"/>
      <c r="DV39" s="628"/>
      <c r="DW39" s="600" t="s">
        <v>322</v>
      </c>
      <c r="DX39" s="625"/>
      <c r="DY39" s="625"/>
      <c r="DZ39" s="625"/>
      <c r="EA39" s="625"/>
      <c r="EB39" s="625"/>
      <c r="EC39" s="62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326</v>
      </c>
      <c r="AR40" s="675"/>
      <c r="AS40" s="675"/>
      <c r="AT40" s="675"/>
      <c r="AU40" s="675"/>
      <c r="AV40" s="675"/>
      <c r="AW40" s="675"/>
      <c r="AX40" s="675"/>
      <c r="AY40" s="676"/>
      <c r="AZ40" s="595">
        <v>1993346</v>
      </c>
      <c r="BA40" s="596"/>
      <c r="BB40" s="596"/>
      <c r="BC40" s="596"/>
      <c r="BD40" s="627"/>
      <c r="BE40" s="627"/>
      <c r="BF40" s="652"/>
      <c r="BG40" s="680"/>
      <c r="BH40" s="681"/>
      <c r="BI40" s="681"/>
      <c r="BJ40" s="681"/>
      <c r="BK40" s="681"/>
      <c r="BL40" s="189"/>
      <c r="BM40" s="610" t="s">
        <v>327</v>
      </c>
      <c r="BN40" s="610"/>
      <c r="BO40" s="610"/>
      <c r="BP40" s="610"/>
      <c r="BQ40" s="610"/>
      <c r="BR40" s="610"/>
      <c r="BS40" s="610"/>
      <c r="BT40" s="610"/>
      <c r="BU40" s="611"/>
      <c r="BV40" s="595">
        <v>84</v>
      </c>
      <c r="BW40" s="596"/>
      <c r="BX40" s="596"/>
      <c r="BY40" s="596"/>
      <c r="BZ40" s="596"/>
      <c r="CA40" s="596"/>
      <c r="CB40" s="605"/>
      <c r="CD40" s="609" t="s">
        <v>328</v>
      </c>
      <c r="CE40" s="610"/>
      <c r="CF40" s="610"/>
      <c r="CG40" s="610"/>
      <c r="CH40" s="610"/>
      <c r="CI40" s="610"/>
      <c r="CJ40" s="610"/>
      <c r="CK40" s="610"/>
      <c r="CL40" s="610"/>
      <c r="CM40" s="610"/>
      <c r="CN40" s="610"/>
      <c r="CO40" s="610"/>
      <c r="CP40" s="610"/>
      <c r="CQ40" s="611"/>
      <c r="CR40" s="595">
        <v>247086</v>
      </c>
      <c r="CS40" s="596"/>
      <c r="CT40" s="596"/>
      <c r="CU40" s="596"/>
      <c r="CV40" s="596"/>
      <c r="CW40" s="596"/>
      <c r="CX40" s="596"/>
      <c r="CY40" s="597"/>
      <c r="CZ40" s="629">
        <v>0.4</v>
      </c>
      <c r="DA40" s="630"/>
      <c r="DB40" s="630"/>
      <c r="DC40" s="631"/>
      <c r="DD40" s="604">
        <v>244586</v>
      </c>
      <c r="DE40" s="596"/>
      <c r="DF40" s="596"/>
      <c r="DG40" s="596"/>
      <c r="DH40" s="596"/>
      <c r="DI40" s="596"/>
      <c r="DJ40" s="596"/>
      <c r="DK40" s="597"/>
      <c r="DL40" s="604">
        <v>184586</v>
      </c>
      <c r="DM40" s="596"/>
      <c r="DN40" s="596"/>
      <c r="DO40" s="596"/>
      <c r="DP40" s="596"/>
      <c r="DQ40" s="596"/>
      <c r="DR40" s="596"/>
      <c r="DS40" s="596"/>
      <c r="DT40" s="596"/>
      <c r="DU40" s="596"/>
      <c r="DV40" s="597"/>
      <c r="DW40" s="600">
        <v>0.5</v>
      </c>
      <c r="DX40" s="625"/>
      <c r="DY40" s="625"/>
      <c r="DZ40" s="625"/>
      <c r="EA40" s="625"/>
      <c r="EB40" s="625"/>
      <c r="EC40" s="62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329</v>
      </c>
      <c r="AR41" s="616"/>
      <c r="AS41" s="616"/>
      <c r="AT41" s="616"/>
      <c r="AU41" s="616"/>
      <c r="AV41" s="616"/>
      <c r="AW41" s="616"/>
      <c r="AX41" s="616"/>
      <c r="AY41" s="617"/>
      <c r="AZ41" s="667">
        <v>3692537</v>
      </c>
      <c r="BA41" s="668"/>
      <c r="BB41" s="668"/>
      <c r="BC41" s="668"/>
      <c r="BD41" s="663"/>
      <c r="BE41" s="663"/>
      <c r="BF41" s="665"/>
      <c r="BG41" s="682"/>
      <c r="BH41" s="683"/>
      <c r="BI41" s="683"/>
      <c r="BJ41" s="683"/>
      <c r="BK41" s="683"/>
      <c r="BL41" s="191"/>
      <c r="BM41" s="616" t="s">
        <v>330</v>
      </c>
      <c r="BN41" s="616"/>
      <c r="BO41" s="616"/>
      <c r="BP41" s="616"/>
      <c r="BQ41" s="616"/>
      <c r="BR41" s="616"/>
      <c r="BS41" s="616"/>
      <c r="BT41" s="616"/>
      <c r="BU41" s="617"/>
      <c r="BV41" s="667">
        <v>286</v>
      </c>
      <c r="BW41" s="668"/>
      <c r="BX41" s="668"/>
      <c r="BY41" s="668"/>
      <c r="BZ41" s="668"/>
      <c r="CA41" s="668"/>
      <c r="CB41" s="677"/>
      <c r="CD41" s="609" t="s">
        <v>331</v>
      </c>
      <c r="CE41" s="610"/>
      <c r="CF41" s="610"/>
      <c r="CG41" s="610"/>
      <c r="CH41" s="610"/>
      <c r="CI41" s="610"/>
      <c r="CJ41" s="610"/>
      <c r="CK41" s="610"/>
      <c r="CL41" s="610"/>
      <c r="CM41" s="610"/>
      <c r="CN41" s="610"/>
      <c r="CO41" s="610"/>
      <c r="CP41" s="610"/>
      <c r="CQ41" s="611"/>
      <c r="CR41" s="595" t="s">
        <v>332</v>
      </c>
      <c r="CS41" s="627"/>
      <c r="CT41" s="627"/>
      <c r="CU41" s="627"/>
      <c r="CV41" s="627"/>
      <c r="CW41" s="627"/>
      <c r="CX41" s="627"/>
      <c r="CY41" s="628"/>
      <c r="CZ41" s="629" t="s">
        <v>332</v>
      </c>
      <c r="DA41" s="630"/>
      <c r="DB41" s="630"/>
      <c r="DC41" s="631"/>
      <c r="DD41" s="604" t="s">
        <v>332</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334</v>
      </c>
      <c r="CE42" s="593"/>
      <c r="CF42" s="593"/>
      <c r="CG42" s="593"/>
      <c r="CH42" s="593"/>
      <c r="CI42" s="593"/>
      <c r="CJ42" s="593"/>
      <c r="CK42" s="593"/>
      <c r="CL42" s="593"/>
      <c r="CM42" s="593"/>
      <c r="CN42" s="593"/>
      <c r="CO42" s="593"/>
      <c r="CP42" s="593"/>
      <c r="CQ42" s="594"/>
      <c r="CR42" s="595">
        <v>8584754</v>
      </c>
      <c r="CS42" s="596"/>
      <c r="CT42" s="596"/>
      <c r="CU42" s="596"/>
      <c r="CV42" s="596"/>
      <c r="CW42" s="596"/>
      <c r="CX42" s="596"/>
      <c r="CY42" s="597"/>
      <c r="CZ42" s="629">
        <v>13</v>
      </c>
      <c r="DA42" s="678"/>
      <c r="DB42" s="678"/>
      <c r="DC42" s="679"/>
      <c r="DD42" s="604">
        <v>711162</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336</v>
      </c>
      <c r="CE43" s="593"/>
      <c r="CF43" s="593"/>
      <c r="CG43" s="593"/>
      <c r="CH43" s="593"/>
      <c r="CI43" s="593"/>
      <c r="CJ43" s="593"/>
      <c r="CK43" s="593"/>
      <c r="CL43" s="593"/>
      <c r="CM43" s="593"/>
      <c r="CN43" s="593"/>
      <c r="CO43" s="593"/>
      <c r="CP43" s="593"/>
      <c r="CQ43" s="594"/>
      <c r="CR43" s="595">
        <v>106346</v>
      </c>
      <c r="CS43" s="627"/>
      <c r="CT43" s="627"/>
      <c r="CU43" s="627"/>
      <c r="CV43" s="627"/>
      <c r="CW43" s="627"/>
      <c r="CX43" s="627"/>
      <c r="CY43" s="628"/>
      <c r="CZ43" s="629">
        <v>0.2</v>
      </c>
      <c r="DA43" s="630"/>
      <c r="DB43" s="630"/>
      <c r="DC43" s="631"/>
      <c r="DD43" s="604">
        <v>81240</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x14ac:dyDescent="0.15">
      <c r="B44" s="194" t="s">
        <v>337</v>
      </c>
      <c r="CD44" s="701" t="s">
        <v>289</v>
      </c>
      <c r="CE44" s="702"/>
      <c r="CF44" s="592" t="s">
        <v>338</v>
      </c>
      <c r="CG44" s="593"/>
      <c r="CH44" s="593"/>
      <c r="CI44" s="593"/>
      <c r="CJ44" s="593"/>
      <c r="CK44" s="593"/>
      <c r="CL44" s="593"/>
      <c r="CM44" s="593"/>
      <c r="CN44" s="593"/>
      <c r="CO44" s="593"/>
      <c r="CP44" s="593"/>
      <c r="CQ44" s="594"/>
      <c r="CR44" s="595">
        <v>8580380</v>
      </c>
      <c r="CS44" s="596"/>
      <c r="CT44" s="596"/>
      <c r="CU44" s="596"/>
      <c r="CV44" s="596"/>
      <c r="CW44" s="596"/>
      <c r="CX44" s="596"/>
      <c r="CY44" s="597"/>
      <c r="CZ44" s="629">
        <v>12.9</v>
      </c>
      <c r="DA44" s="678"/>
      <c r="DB44" s="678"/>
      <c r="DC44" s="679"/>
      <c r="DD44" s="604">
        <v>706788</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x14ac:dyDescent="0.15">
      <c r="CD45" s="703"/>
      <c r="CE45" s="704"/>
      <c r="CF45" s="592" t="s">
        <v>339</v>
      </c>
      <c r="CG45" s="593"/>
      <c r="CH45" s="593"/>
      <c r="CI45" s="593"/>
      <c r="CJ45" s="593"/>
      <c r="CK45" s="593"/>
      <c r="CL45" s="593"/>
      <c r="CM45" s="593"/>
      <c r="CN45" s="593"/>
      <c r="CO45" s="593"/>
      <c r="CP45" s="593"/>
      <c r="CQ45" s="594"/>
      <c r="CR45" s="595">
        <v>3275412</v>
      </c>
      <c r="CS45" s="627"/>
      <c r="CT45" s="627"/>
      <c r="CU45" s="627"/>
      <c r="CV45" s="627"/>
      <c r="CW45" s="627"/>
      <c r="CX45" s="627"/>
      <c r="CY45" s="628"/>
      <c r="CZ45" s="629">
        <v>4.9000000000000004</v>
      </c>
      <c r="DA45" s="630"/>
      <c r="DB45" s="630"/>
      <c r="DC45" s="631"/>
      <c r="DD45" s="604">
        <v>58225</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x14ac:dyDescent="0.15">
      <c r="CD46" s="703"/>
      <c r="CE46" s="704"/>
      <c r="CF46" s="592" t="s">
        <v>340</v>
      </c>
      <c r="CG46" s="593"/>
      <c r="CH46" s="593"/>
      <c r="CI46" s="593"/>
      <c r="CJ46" s="593"/>
      <c r="CK46" s="593"/>
      <c r="CL46" s="593"/>
      <c r="CM46" s="593"/>
      <c r="CN46" s="593"/>
      <c r="CO46" s="593"/>
      <c r="CP46" s="593"/>
      <c r="CQ46" s="594"/>
      <c r="CR46" s="595">
        <v>5303078</v>
      </c>
      <c r="CS46" s="596"/>
      <c r="CT46" s="596"/>
      <c r="CU46" s="596"/>
      <c r="CV46" s="596"/>
      <c r="CW46" s="596"/>
      <c r="CX46" s="596"/>
      <c r="CY46" s="597"/>
      <c r="CZ46" s="629">
        <v>8</v>
      </c>
      <c r="DA46" s="678"/>
      <c r="DB46" s="678"/>
      <c r="DC46" s="679"/>
      <c r="DD46" s="604">
        <v>648473</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x14ac:dyDescent="0.15">
      <c r="CD47" s="703"/>
      <c r="CE47" s="704"/>
      <c r="CF47" s="592" t="s">
        <v>341</v>
      </c>
      <c r="CG47" s="593"/>
      <c r="CH47" s="593"/>
      <c r="CI47" s="593"/>
      <c r="CJ47" s="593"/>
      <c r="CK47" s="593"/>
      <c r="CL47" s="593"/>
      <c r="CM47" s="593"/>
      <c r="CN47" s="593"/>
      <c r="CO47" s="593"/>
      <c r="CP47" s="593"/>
      <c r="CQ47" s="594"/>
      <c r="CR47" s="595">
        <v>4374</v>
      </c>
      <c r="CS47" s="627"/>
      <c r="CT47" s="627"/>
      <c r="CU47" s="627"/>
      <c r="CV47" s="627"/>
      <c r="CW47" s="627"/>
      <c r="CX47" s="627"/>
      <c r="CY47" s="628"/>
      <c r="CZ47" s="629">
        <v>0</v>
      </c>
      <c r="DA47" s="630"/>
      <c r="DB47" s="630"/>
      <c r="DC47" s="631"/>
      <c r="DD47" s="604">
        <v>4374</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x14ac:dyDescent="0.15">
      <c r="CD48" s="705"/>
      <c r="CE48" s="706"/>
      <c r="CF48" s="592" t="s">
        <v>342</v>
      </c>
      <c r="CG48" s="593"/>
      <c r="CH48" s="593"/>
      <c r="CI48" s="593"/>
      <c r="CJ48" s="593"/>
      <c r="CK48" s="593"/>
      <c r="CL48" s="593"/>
      <c r="CM48" s="593"/>
      <c r="CN48" s="593"/>
      <c r="CO48" s="593"/>
      <c r="CP48" s="593"/>
      <c r="CQ48" s="594"/>
      <c r="CR48" s="595" t="s">
        <v>112</v>
      </c>
      <c r="CS48" s="596"/>
      <c r="CT48" s="596"/>
      <c r="CU48" s="596"/>
      <c r="CV48" s="596"/>
      <c r="CW48" s="596"/>
      <c r="CX48" s="596"/>
      <c r="CY48" s="597"/>
      <c r="CZ48" s="629" t="s">
        <v>112</v>
      </c>
      <c r="DA48" s="678"/>
      <c r="DB48" s="678"/>
      <c r="DC48" s="679"/>
      <c r="DD48" s="604" t="s">
        <v>112</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x14ac:dyDescent="0.15">
      <c r="CD49" s="638" t="s">
        <v>343</v>
      </c>
      <c r="CE49" s="639"/>
      <c r="CF49" s="639"/>
      <c r="CG49" s="639"/>
      <c r="CH49" s="639"/>
      <c r="CI49" s="639"/>
      <c r="CJ49" s="639"/>
      <c r="CK49" s="639"/>
      <c r="CL49" s="639"/>
      <c r="CM49" s="639"/>
      <c r="CN49" s="639"/>
      <c r="CO49" s="639"/>
      <c r="CP49" s="639"/>
      <c r="CQ49" s="640"/>
      <c r="CR49" s="667">
        <v>66281575</v>
      </c>
      <c r="CS49" s="663"/>
      <c r="CT49" s="663"/>
      <c r="CU49" s="663"/>
      <c r="CV49" s="663"/>
      <c r="CW49" s="663"/>
      <c r="CX49" s="663"/>
      <c r="CY49" s="690"/>
      <c r="CZ49" s="691">
        <v>100</v>
      </c>
      <c r="DA49" s="692"/>
      <c r="DB49" s="692"/>
      <c r="DC49" s="693"/>
      <c r="DD49" s="694">
        <v>39385651</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0" zoomScaleNormal="5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345</v>
      </c>
      <c r="DK2" s="737"/>
      <c r="DL2" s="737"/>
      <c r="DM2" s="737"/>
      <c r="DN2" s="737"/>
      <c r="DO2" s="738"/>
      <c r="DP2" s="202"/>
      <c r="DQ2" s="736" t="s">
        <v>346</v>
      </c>
      <c r="DR2" s="737"/>
      <c r="DS2" s="737"/>
      <c r="DT2" s="737"/>
      <c r="DU2" s="737"/>
      <c r="DV2" s="737"/>
      <c r="DW2" s="737"/>
      <c r="DX2" s="737"/>
      <c r="DY2" s="737"/>
      <c r="DZ2" s="73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39" t="s">
        <v>347</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30" t="s">
        <v>349</v>
      </c>
      <c r="B5" s="731"/>
      <c r="C5" s="731"/>
      <c r="D5" s="731"/>
      <c r="E5" s="731"/>
      <c r="F5" s="731"/>
      <c r="G5" s="731"/>
      <c r="H5" s="731"/>
      <c r="I5" s="731"/>
      <c r="J5" s="731"/>
      <c r="K5" s="731"/>
      <c r="L5" s="731"/>
      <c r="M5" s="731"/>
      <c r="N5" s="731"/>
      <c r="O5" s="731"/>
      <c r="P5" s="732"/>
      <c r="Q5" s="707" t="s">
        <v>350</v>
      </c>
      <c r="R5" s="708"/>
      <c r="S5" s="708"/>
      <c r="T5" s="708"/>
      <c r="U5" s="709"/>
      <c r="V5" s="707" t="s">
        <v>351</v>
      </c>
      <c r="W5" s="708"/>
      <c r="X5" s="708"/>
      <c r="Y5" s="708"/>
      <c r="Z5" s="709"/>
      <c r="AA5" s="707" t="s">
        <v>352</v>
      </c>
      <c r="AB5" s="708"/>
      <c r="AC5" s="708"/>
      <c r="AD5" s="708"/>
      <c r="AE5" s="708"/>
      <c r="AF5" s="740" t="s">
        <v>353</v>
      </c>
      <c r="AG5" s="708"/>
      <c r="AH5" s="708"/>
      <c r="AI5" s="708"/>
      <c r="AJ5" s="719"/>
      <c r="AK5" s="708" t="s">
        <v>354</v>
      </c>
      <c r="AL5" s="708"/>
      <c r="AM5" s="708"/>
      <c r="AN5" s="708"/>
      <c r="AO5" s="709"/>
      <c r="AP5" s="707" t="s">
        <v>355</v>
      </c>
      <c r="AQ5" s="708"/>
      <c r="AR5" s="708"/>
      <c r="AS5" s="708"/>
      <c r="AT5" s="709"/>
      <c r="AU5" s="707" t="s">
        <v>356</v>
      </c>
      <c r="AV5" s="708"/>
      <c r="AW5" s="708"/>
      <c r="AX5" s="708"/>
      <c r="AY5" s="719"/>
      <c r="AZ5" s="209"/>
      <c r="BA5" s="209"/>
      <c r="BB5" s="209"/>
      <c r="BC5" s="209"/>
      <c r="BD5" s="209"/>
      <c r="BE5" s="210"/>
      <c r="BF5" s="210"/>
      <c r="BG5" s="210"/>
      <c r="BH5" s="210"/>
      <c r="BI5" s="210"/>
      <c r="BJ5" s="210"/>
      <c r="BK5" s="210"/>
      <c r="BL5" s="210"/>
      <c r="BM5" s="210"/>
      <c r="BN5" s="210"/>
      <c r="BO5" s="210"/>
      <c r="BP5" s="210"/>
      <c r="BQ5" s="730" t="s">
        <v>357</v>
      </c>
      <c r="BR5" s="731"/>
      <c r="BS5" s="731"/>
      <c r="BT5" s="731"/>
      <c r="BU5" s="731"/>
      <c r="BV5" s="731"/>
      <c r="BW5" s="731"/>
      <c r="BX5" s="731"/>
      <c r="BY5" s="731"/>
      <c r="BZ5" s="731"/>
      <c r="CA5" s="731"/>
      <c r="CB5" s="731"/>
      <c r="CC5" s="731"/>
      <c r="CD5" s="731"/>
      <c r="CE5" s="731"/>
      <c r="CF5" s="731"/>
      <c r="CG5" s="732"/>
      <c r="CH5" s="707" t="s">
        <v>358</v>
      </c>
      <c r="CI5" s="708"/>
      <c r="CJ5" s="708"/>
      <c r="CK5" s="708"/>
      <c r="CL5" s="709"/>
      <c r="CM5" s="707" t="s">
        <v>359</v>
      </c>
      <c r="CN5" s="708"/>
      <c r="CO5" s="708"/>
      <c r="CP5" s="708"/>
      <c r="CQ5" s="709"/>
      <c r="CR5" s="707" t="s">
        <v>360</v>
      </c>
      <c r="CS5" s="708"/>
      <c r="CT5" s="708"/>
      <c r="CU5" s="708"/>
      <c r="CV5" s="709"/>
      <c r="CW5" s="707" t="s">
        <v>361</v>
      </c>
      <c r="CX5" s="708"/>
      <c r="CY5" s="708"/>
      <c r="CZ5" s="708"/>
      <c r="DA5" s="709"/>
      <c r="DB5" s="707" t="s">
        <v>362</v>
      </c>
      <c r="DC5" s="708"/>
      <c r="DD5" s="708"/>
      <c r="DE5" s="708"/>
      <c r="DF5" s="709"/>
      <c r="DG5" s="713" t="s">
        <v>363</v>
      </c>
      <c r="DH5" s="714"/>
      <c r="DI5" s="714"/>
      <c r="DJ5" s="714"/>
      <c r="DK5" s="715"/>
      <c r="DL5" s="713" t="s">
        <v>364</v>
      </c>
      <c r="DM5" s="714"/>
      <c r="DN5" s="714"/>
      <c r="DO5" s="714"/>
      <c r="DP5" s="715"/>
      <c r="DQ5" s="707" t="s">
        <v>365</v>
      </c>
      <c r="DR5" s="708"/>
      <c r="DS5" s="708"/>
      <c r="DT5" s="708"/>
      <c r="DU5" s="709"/>
      <c r="DV5" s="707" t="s">
        <v>356</v>
      </c>
      <c r="DW5" s="708"/>
      <c r="DX5" s="708"/>
      <c r="DY5" s="708"/>
      <c r="DZ5" s="719"/>
      <c r="EA5" s="207"/>
    </row>
    <row r="6" spans="1:131" s="208" customFormat="1" ht="26.25" customHeight="1" thickBot="1" x14ac:dyDescent="0.2">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x14ac:dyDescent="0.15">
      <c r="A7" s="211">
        <v>1</v>
      </c>
      <c r="B7" s="721" t="s">
        <v>366</v>
      </c>
      <c r="C7" s="722"/>
      <c r="D7" s="722"/>
      <c r="E7" s="722"/>
      <c r="F7" s="722"/>
      <c r="G7" s="722"/>
      <c r="H7" s="722"/>
      <c r="I7" s="722"/>
      <c r="J7" s="722"/>
      <c r="K7" s="722"/>
      <c r="L7" s="722"/>
      <c r="M7" s="722"/>
      <c r="N7" s="722"/>
      <c r="O7" s="722"/>
      <c r="P7" s="723"/>
      <c r="Q7" s="724">
        <v>65979</v>
      </c>
      <c r="R7" s="725"/>
      <c r="S7" s="725"/>
      <c r="T7" s="725"/>
      <c r="U7" s="725"/>
      <c r="V7" s="725">
        <v>63685</v>
      </c>
      <c r="W7" s="725"/>
      <c r="X7" s="725"/>
      <c r="Y7" s="725"/>
      <c r="Z7" s="725"/>
      <c r="AA7" s="725">
        <v>2293</v>
      </c>
      <c r="AB7" s="725"/>
      <c r="AC7" s="725"/>
      <c r="AD7" s="725"/>
      <c r="AE7" s="726"/>
      <c r="AF7" s="727">
        <v>2092</v>
      </c>
      <c r="AG7" s="728"/>
      <c r="AH7" s="728"/>
      <c r="AI7" s="728"/>
      <c r="AJ7" s="729"/>
      <c r="AK7" s="764">
        <v>2991</v>
      </c>
      <c r="AL7" s="765"/>
      <c r="AM7" s="765"/>
      <c r="AN7" s="765"/>
      <c r="AO7" s="765"/>
      <c r="AP7" s="765">
        <v>31737</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546</v>
      </c>
      <c r="BT7" s="769"/>
      <c r="BU7" s="769"/>
      <c r="BV7" s="769"/>
      <c r="BW7" s="769"/>
      <c r="BX7" s="769"/>
      <c r="BY7" s="769"/>
      <c r="BZ7" s="769"/>
      <c r="CA7" s="769"/>
      <c r="CB7" s="769"/>
      <c r="CC7" s="769"/>
      <c r="CD7" s="769"/>
      <c r="CE7" s="769"/>
      <c r="CF7" s="769"/>
      <c r="CG7" s="770"/>
      <c r="CH7" s="761">
        <v>46</v>
      </c>
      <c r="CI7" s="762"/>
      <c r="CJ7" s="762"/>
      <c r="CK7" s="762"/>
      <c r="CL7" s="763"/>
      <c r="CM7" s="761">
        <v>-266</v>
      </c>
      <c r="CN7" s="762"/>
      <c r="CO7" s="762"/>
      <c r="CP7" s="762"/>
      <c r="CQ7" s="763"/>
      <c r="CR7" s="761">
        <v>5</v>
      </c>
      <c r="CS7" s="762"/>
      <c r="CT7" s="762"/>
      <c r="CU7" s="762"/>
      <c r="CV7" s="763"/>
      <c r="CW7" s="761">
        <v>85</v>
      </c>
      <c r="CX7" s="762"/>
      <c r="CY7" s="762"/>
      <c r="CZ7" s="762"/>
      <c r="DA7" s="763"/>
      <c r="DB7" s="761" t="s">
        <v>550</v>
      </c>
      <c r="DC7" s="762"/>
      <c r="DD7" s="762"/>
      <c r="DE7" s="762"/>
      <c r="DF7" s="763"/>
      <c r="DG7" s="761">
        <v>8624</v>
      </c>
      <c r="DH7" s="762"/>
      <c r="DI7" s="762"/>
      <c r="DJ7" s="762"/>
      <c r="DK7" s="763"/>
      <c r="DL7" s="761" t="s">
        <v>550</v>
      </c>
      <c r="DM7" s="762"/>
      <c r="DN7" s="762"/>
      <c r="DO7" s="762"/>
      <c r="DP7" s="763"/>
      <c r="DQ7" s="761">
        <v>266</v>
      </c>
      <c r="DR7" s="762"/>
      <c r="DS7" s="762"/>
      <c r="DT7" s="762"/>
      <c r="DU7" s="763"/>
      <c r="DV7" s="742"/>
      <c r="DW7" s="743"/>
      <c r="DX7" s="743"/>
      <c r="DY7" s="743"/>
      <c r="DZ7" s="744"/>
      <c r="EA7" s="207"/>
    </row>
    <row r="8" spans="1:131" s="208" customFormat="1" ht="26.25" customHeight="1" x14ac:dyDescent="0.15">
      <c r="A8" s="214">
        <v>2</v>
      </c>
      <c r="B8" s="745" t="s">
        <v>367</v>
      </c>
      <c r="C8" s="746"/>
      <c r="D8" s="746"/>
      <c r="E8" s="746"/>
      <c r="F8" s="746"/>
      <c r="G8" s="746"/>
      <c r="H8" s="746"/>
      <c r="I8" s="746"/>
      <c r="J8" s="746"/>
      <c r="K8" s="746"/>
      <c r="L8" s="746"/>
      <c r="M8" s="746"/>
      <c r="N8" s="746"/>
      <c r="O8" s="746"/>
      <c r="P8" s="747"/>
      <c r="Q8" s="748">
        <v>4212</v>
      </c>
      <c r="R8" s="749"/>
      <c r="S8" s="749"/>
      <c r="T8" s="749"/>
      <c r="U8" s="749"/>
      <c r="V8" s="749">
        <v>3990</v>
      </c>
      <c r="W8" s="749"/>
      <c r="X8" s="749"/>
      <c r="Y8" s="749"/>
      <c r="Z8" s="749"/>
      <c r="AA8" s="749">
        <v>222</v>
      </c>
      <c r="AB8" s="749"/>
      <c r="AC8" s="749"/>
      <c r="AD8" s="749"/>
      <c r="AE8" s="750"/>
      <c r="AF8" s="751">
        <v>213</v>
      </c>
      <c r="AG8" s="752"/>
      <c r="AH8" s="752"/>
      <c r="AI8" s="752"/>
      <c r="AJ8" s="753"/>
      <c r="AK8" s="754">
        <v>1846</v>
      </c>
      <c r="AL8" s="755"/>
      <c r="AM8" s="755"/>
      <c r="AN8" s="755"/>
      <c r="AO8" s="755"/>
      <c r="AP8" s="755">
        <v>2689</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t="s">
        <v>547</v>
      </c>
      <c r="BT8" s="759"/>
      <c r="BU8" s="759"/>
      <c r="BV8" s="759"/>
      <c r="BW8" s="759"/>
      <c r="BX8" s="759"/>
      <c r="BY8" s="759"/>
      <c r="BZ8" s="759"/>
      <c r="CA8" s="759"/>
      <c r="CB8" s="759"/>
      <c r="CC8" s="759"/>
      <c r="CD8" s="759"/>
      <c r="CE8" s="759"/>
      <c r="CF8" s="759"/>
      <c r="CG8" s="760"/>
      <c r="CH8" s="771">
        <v>8</v>
      </c>
      <c r="CI8" s="772"/>
      <c r="CJ8" s="772"/>
      <c r="CK8" s="772"/>
      <c r="CL8" s="773"/>
      <c r="CM8" s="771">
        <v>146</v>
      </c>
      <c r="CN8" s="772"/>
      <c r="CO8" s="772"/>
      <c r="CP8" s="772"/>
      <c r="CQ8" s="773"/>
      <c r="CR8" s="771">
        <v>30</v>
      </c>
      <c r="CS8" s="772"/>
      <c r="CT8" s="772"/>
      <c r="CU8" s="772"/>
      <c r="CV8" s="773"/>
      <c r="CW8" s="771" t="s">
        <v>550</v>
      </c>
      <c r="CX8" s="772"/>
      <c r="CY8" s="772"/>
      <c r="CZ8" s="772"/>
      <c r="DA8" s="773"/>
      <c r="DB8" s="771" t="s">
        <v>550</v>
      </c>
      <c r="DC8" s="772"/>
      <c r="DD8" s="772"/>
      <c r="DE8" s="772"/>
      <c r="DF8" s="773"/>
      <c r="DG8" s="771" t="s">
        <v>550</v>
      </c>
      <c r="DH8" s="772"/>
      <c r="DI8" s="772"/>
      <c r="DJ8" s="772"/>
      <c r="DK8" s="773"/>
      <c r="DL8" s="771" t="s">
        <v>550</v>
      </c>
      <c r="DM8" s="772"/>
      <c r="DN8" s="772"/>
      <c r="DO8" s="772"/>
      <c r="DP8" s="773"/>
      <c r="DQ8" s="771" t="s">
        <v>550</v>
      </c>
      <c r="DR8" s="772"/>
      <c r="DS8" s="772"/>
      <c r="DT8" s="772"/>
      <c r="DU8" s="773"/>
      <c r="DV8" s="774"/>
      <c r="DW8" s="775"/>
      <c r="DX8" s="775"/>
      <c r="DY8" s="775"/>
      <c r="DZ8" s="776"/>
      <c r="EA8" s="207"/>
    </row>
    <row r="9" spans="1:131" s="208" customFormat="1" ht="26.25" customHeight="1" x14ac:dyDescent="0.15">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t="s">
        <v>548</v>
      </c>
      <c r="BT9" s="759"/>
      <c r="BU9" s="759"/>
      <c r="BV9" s="759"/>
      <c r="BW9" s="759"/>
      <c r="BX9" s="759"/>
      <c r="BY9" s="759"/>
      <c r="BZ9" s="759"/>
      <c r="CA9" s="759"/>
      <c r="CB9" s="759"/>
      <c r="CC9" s="759"/>
      <c r="CD9" s="759"/>
      <c r="CE9" s="759"/>
      <c r="CF9" s="759"/>
      <c r="CG9" s="760"/>
      <c r="CH9" s="771">
        <v>0</v>
      </c>
      <c r="CI9" s="772"/>
      <c r="CJ9" s="772"/>
      <c r="CK9" s="772"/>
      <c r="CL9" s="773"/>
      <c r="CM9" s="771">
        <v>304</v>
      </c>
      <c r="CN9" s="772"/>
      <c r="CO9" s="772"/>
      <c r="CP9" s="772"/>
      <c r="CQ9" s="773"/>
      <c r="CR9" s="771">
        <v>300</v>
      </c>
      <c r="CS9" s="772"/>
      <c r="CT9" s="772"/>
      <c r="CU9" s="772"/>
      <c r="CV9" s="773"/>
      <c r="CW9" s="771">
        <v>22</v>
      </c>
      <c r="CX9" s="772"/>
      <c r="CY9" s="772"/>
      <c r="CZ9" s="772"/>
      <c r="DA9" s="773"/>
      <c r="DB9" s="771" t="s">
        <v>552</v>
      </c>
      <c r="DC9" s="772"/>
      <c r="DD9" s="772"/>
      <c r="DE9" s="772"/>
      <c r="DF9" s="773"/>
      <c r="DG9" s="771" t="s">
        <v>550</v>
      </c>
      <c r="DH9" s="772"/>
      <c r="DI9" s="772"/>
      <c r="DJ9" s="772"/>
      <c r="DK9" s="773"/>
      <c r="DL9" s="771" t="s">
        <v>550</v>
      </c>
      <c r="DM9" s="772"/>
      <c r="DN9" s="772"/>
      <c r="DO9" s="772"/>
      <c r="DP9" s="773"/>
      <c r="DQ9" s="771" t="s">
        <v>552</v>
      </c>
      <c r="DR9" s="772"/>
      <c r="DS9" s="772"/>
      <c r="DT9" s="772"/>
      <c r="DU9" s="773"/>
      <c r="DV9" s="774"/>
      <c r="DW9" s="775"/>
      <c r="DX9" s="775"/>
      <c r="DY9" s="775"/>
      <c r="DZ9" s="776"/>
      <c r="EA9" s="207"/>
    </row>
    <row r="10" spans="1:131" s="208" customFormat="1" ht="26.25" customHeight="1" x14ac:dyDescent="0.15">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t="s">
        <v>549</v>
      </c>
      <c r="BT10" s="759"/>
      <c r="BU10" s="759"/>
      <c r="BV10" s="759"/>
      <c r="BW10" s="759"/>
      <c r="BX10" s="759"/>
      <c r="BY10" s="759"/>
      <c r="BZ10" s="759"/>
      <c r="CA10" s="759"/>
      <c r="CB10" s="759"/>
      <c r="CC10" s="759"/>
      <c r="CD10" s="759"/>
      <c r="CE10" s="759"/>
      <c r="CF10" s="759"/>
      <c r="CG10" s="760"/>
      <c r="CH10" s="771">
        <v>1729</v>
      </c>
      <c r="CI10" s="772"/>
      <c r="CJ10" s="772"/>
      <c r="CK10" s="772"/>
      <c r="CL10" s="773"/>
      <c r="CM10" s="771">
        <v>32022</v>
      </c>
      <c r="CN10" s="772"/>
      <c r="CO10" s="772"/>
      <c r="CP10" s="772"/>
      <c r="CQ10" s="773"/>
      <c r="CR10" s="771">
        <v>331</v>
      </c>
      <c r="CS10" s="772"/>
      <c r="CT10" s="772"/>
      <c r="CU10" s="772"/>
      <c r="CV10" s="773"/>
      <c r="CW10" s="771" t="s">
        <v>550</v>
      </c>
      <c r="CX10" s="772"/>
      <c r="CY10" s="772"/>
      <c r="CZ10" s="772"/>
      <c r="DA10" s="773"/>
      <c r="DB10" s="771">
        <v>1500</v>
      </c>
      <c r="DC10" s="772"/>
      <c r="DD10" s="772"/>
      <c r="DE10" s="772"/>
      <c r="DF10" s="773"/>
      <c r="DG10" s="771" t="s">
        <v>550</v>
      </c>
      <c r="DH10" s="772"/>
      <c r="DI10" s="772"/>
      <c r="DJ10" s="772"/>
      <c r="DK10" s="773"/>
      <c r="DL10" s="771" t="s">
        <v>550</v>
      </c>
      <c r="DM10" s="772"/>
      <c r="DN10" s="772"/>
      <c r="DO10" s="772"/>
      <c r="DP10" s="773"/>
      <c r="DQ10" s="771" t="s">
        <v>550</v>
      </c>
      <c r="DR10" s="772"/>
      <c r="DS10" s="772"/>
      <c r="DT10" s="772"/>
      <c r="DU10" s="773"/>
      <c r="DV10" s="774"/>
      <c r="DW10" s="775"/>
      <c r="DX10" s="775"/>
      <c r="DY10" s="775"/>
      <c r="DZ10" s="776"/>
      <c r="EA10" s="207"/>
    </row>
    <row r="11" spans="1:131" s="208" customFormat="1" ht="26.25" customHeight="1" x14ac:dyDescent="0.15">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x14ac:dyDescent="0.15">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x14ac:dyDescent="0.15">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x14ac:dyDescent="0.15">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x14ac:dyDescent="0.15">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x14ac:dyDescent="0.15">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x14ac:dyDescent="0.15">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x14ac:dyDescent="0.15">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x14ac:dyDescent="0.15">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x14ac:dyDescent="0.15">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x14ac:dyDescent="0.2">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x14ac:dyDescent="0.15">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368</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x14ac:dyDescent="0.2">
      <c r="A23" s="217" t="s">
        <v>369</v>
      </c>
      <c r="B23" s="780" t="s">
        <v>370</v>
      </c>
      <c r="C23" s="781"/>
      <c r="D23" s="781"/>
      <c r="E23" s="781"/>
      <c r="F23" s="781"/>
      <c r="G23" s="781"/>
      <c r="H23" s="781"/>
      <c r="I23" s="781"/>
      <c r="J23" s="781"/>
      <c r="K23" s="781"/>
      <c r="L23" s="781"/>
      <c r="M23" s="781"/>
      <c r="N23" s="781"/>
      <c r="O23" s="781"/>
      <c r="P23" s="782"/>
      <c r="Q23" s="783"/>
      <c r="R23" s="784"/>
      <c r="S23" s="784"/>
      <c r="T23" s="784"/>
      <c r="U23" s="784"/>
      <c r="V23" s="784"/>
      <c r="W23" s="784"/>
      <c r="X23" s="784"/>
      <c r="Y23" s="784"/>
      <c r="Z23" s="784"/>
      <c r="AA23" s="784"/>
      <c r="AB23" s="784"/>
      <c r="AC23" s="784"/>
      <c r="AD23" s="784"/>
      <c r="AE23" s="785"/>
      <c r="AF23" s="786">
        <v>2305</v>
      </c>
      <c r="AG23" s="784"/>
      <c r="AH23" s="784"/>
      <c r="AI23" s="784"/>
      <c r="AJ23" s="787"/>
      <c r="AK23" s="788"/>
      <c r="AL23" s="789"/>
      <c r="AM23" s="789"/>
      <c r="AN23" s="789"/>
      <c r="AO23" s="789"/>
      <c r="AP23" s="784"/>
      <c r="AQ23" s="784"/>
      <c r="AR23" s="784"/>
      <c r="AS23" s="784"/>
      <c r="AT23" s="784"/>
      <c r="AU23" s="790"/>
      <c r="AV23" s="790"/>
      <c r="AW23" s="790"/>
      <c r="AX23" s="790"/>
      <c r="AY23" s="791"/>
      <c r="AZ23" s="799" t="s">
        <v>112</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x14ac:dyDescent="0.15">
      <c r="A24" s="798" t="s">
        <v>371</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x14ac:dyDescent="0.2">
      <c r="A25" s="739" t="s">
        <v>372</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x14ac:dyDescent="0.15">
      <c r="A26" s="730" t="s">
        <v>349</v>
      </c>
      <c r="B26" s="731"/>
      <c r="C26" s="731"/>
      <c r="D26" s="731"/>
      <c r="E26" s="731"/>
      <c r="F26" s="731"/>
      <c r="G26" s="731"/>
      <c r="H26" s="731"/>
      <c r="I26" s="731"/>
      <c r="J26" s="731"/>
      <c r="K26" s="731"/>
      <c r="L26" s="731"/>
      <c r="M26" s="731"/>
      <c r="N26" s="731"/>
      <c r="O26" s="731"/>
      <c r="P26" s="732"/>
      <c r="Q26" s="707" t="s">
        <v>373</v>
      </c>
      <c r="R26" s="708"/>
      <c r="S26" s="708"/>
      <c r="T26" s="708"/>
      <c r="U26" s="709"/>
      <c r="V26" s="707" t="s">
        <v>374</v>
      </c>
      <c r="W26" s="708"/>
      <c r="X26" s="708"/>
      <c r="Y26" s="708"/>
      <c r="Z26" s="709"/>
      <c r="AA26" s="707" t="s">
        <v>375</v>
      </c>
      <c r="AB26" s="708"/>
      <c r="AC26" s="708"/>
      <c r="AD26" s="708"/>
      <c r="AE26" s="708"/>
      <c r="AF26" s="802" t="s">
        <v>376</v>
      </c>
      <c r="AG26" s="803"/>
      <c r="AH26" s="803"/>
      <c r="AI26" s="803"/>
      <c r="AJ26" s="804"/>
      <c r="AK26" s="708" t="s">
        <v>377</v>
      </c>
      <c r="AL26" s="708"/>
      <c r="AM26" s="708"/>
      <c r="AN26" s="708"/>
      <c r="AO26" s="709"/>
      <c r="AP26" s="707" t="s">
        <v>378</v>
      </c>
      <c r="AQ26" s="708"/>
      <c r="AR26" s="708"/>
      <c r="AS26" s="708"/>
      <c r="AT26" s="709"/>
      <c r="AU26" s="707" t="s">
        <v>379</v>
      </c>
      <c r="AV26" s="708"/>
      <c r="AW26" s="708"/>
      <c r="AX26" s="708"/>
      <c r="AY26" s="709"/>
      <c r="AZ26" s="707" t="s">
        <v>380</v>
      </c>
      <c r="BA26" s="708"/>
      <c r="BB26" s="708"/>
      <c r="BC26" s="708"/>
      <c r="BD26" s="709"/>
      <c r="BE26" s="707" t="s">
        <v>356</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x14ac:dyDescent="0.2">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x14ac:dyDescent="0.15">
      <c r="A28" s="219">
        <v>1</v>
      </c>
      <c r="B28" s="721" t="s">
        <v>532</v>
      </c>
      <c r="C28" s="722"/>
      <c r="D28" s="722"/>
      <c r="E28" s="722"/>
      <c r="F28" s="722"/>
      <c r="G28" s="722"/>
      <c r="H28" s="722"/>
      <c r="I28" s="722"/>
      <c r="J28" s="722"/>
      <c r="K28" s="722"/>
      <c r="L28" s="722"/>
      <c r="M28" s="722"/>
      <c r="N28" s="722"/>
      <c r="O28" s="722"/>
      <c r="P28" s="723"/>
      <c r="Q28" s="812">
        <v>19647</v>
      </c>
      <c r="R28" s="813"/>
      <c r="S28" s="813"/>
      <c r="T28" s="813"/>
      <c r="U28" s="813"/>
      <c r="V28" s="813">
        <v>19500</v>
      </c>
      <c r="W28" s="813"/>
      <c r="X28" s="813"/>
      <c r="Y28" s="813"/>
      <c r="Z28" s="813"/>
      <c r="AA28" s="813">
        <v>147</v>
      </c>
      <c r="AB28" s="813"/>
      <c r="AC28" s="813"/>
      <c r="AD28" s="813"/>
      <c r="AE28" s="814"/>
      <c r="AF28" s="815">
        <v>147</v>
      </c>
      <c r="AG28" s="813"/>
      <c r="AH28" s="813"/>
      <c r="AI28" s="813"/>
      <c r="AJ28" s="816"/>
      <c r="AK28" s="817">
        <v>1851</v>
      </c>
      <c r="AL28" s="808"/>
      <c r="AM28" s="808"/>
      <c r="AN28" s="808"/>
      <c r="AO28" s="808"/>
      <c r="AP28" s="808" t="s">
        <v>551</v>
      </c>
      <c r="AQ28" s="808"/>
      <c r="AR28" s="808"/>
      <c r="AS28" s="808"/>
      <c r="AT28" s="808"/>
      <c r="AU28" s="808" t="s">
        <v>550</v>
      </c>
      <c r="AV28" s="808"/>
      <c r="AW28" s="808"/>
      <c r="AX28" s="808"/>
      <c r="AY28" s="808"/>
      <c r="AZ28" s="809"/>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x14ac:dyDescent="0.15">
      <c r="A29" s="219">
        <v>2</v>
      </c>
      <c r="B29" s="745" t="s">
        <v>533</v>
      </c>
      <c r="C29" s="746"/>
      <c r="D29" s="746"/>
      <c r="E29" s="746"/>
      <c r="F29" s="746"/>
      <c r="G29" s="746"/>
      <c r="H29" s="746"/>
      <c r="I29" s="746"/>
      <c r="J29" s="746"/>
      <c r="K29" s="746"/>
      <c r="L29" s="746"/>
      <c r="M29" s="746"/>
      <c r="N29" s="746"/>
      <c r="O29" s="746"/>
      <c r="P29" s="747"/>
      <c r="Q29" s="748">
        <v>12314</v>
      </c>
      <c r="R29" s="749"/>
      <c r="S29" s="749"/>
      <c r="T29" s="749"/>
      <c r="U29" s="749"/>
      <c r="V29" s="749">
        <v>12101</v>
      </c>
      <c r="W29" s="749"/>
      <c r="X29" s="749"/>
      <c r="Y29" s="749"/>
      <c r="Z29" s="749"/>
      <c r="AA29" s="749">
        <v>213</v>
      </c>
      <c r="AB29" s="749"/>
      <c r="AC29" s="749"/>
      <c r="AD29" s="749"/>
      <c r="AE29" s="750"/>
      <c r="AF29" s="751">
        <v>213</v>
      </c>
      <c r="AG29" s="752"/>
      <c r="AH29" s="752"/>
      <c r="AI29" s="752"/>
      <c r="AJ29" s="753"/>
      <c r="AK29" s="820">
        <v>1821</v>
      </c>
      <c r="AL29" s="821"/>
      <c r="AM29" s="821"/>
      <c r="AN29" s="821"/>
      <c r="AO29" s="821"/>
      <c r="AP29" s="821" t="s">
        <v>551</v>
      </c>
      <c r="AQ29" s="821"/>
      <c r="AR29" s="821"/>
      <c r="AS29" s="821"/>
      <c r="AT29" s="821"/>
      <c r="AU29" s="821" t="s">
        <v>550</v>
      </c>
      <c r="AV29" s="821"/>
      <c r="AW29" s="821"/>
      <c r="AX29" s="821"/>
      <c r="AY29" s="821"/>
      <c r="AZ29" s="822"/>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x14ac:dyDescent="0.15">
      <c r="A30" s="219">
        <v>3</v>
      </c>
      <c r="B30" s="745" t="s">
        <v>534</v>
      </c>
      <c r="C30" s="746"/>
      <c r="D30" s="746"/>
      <c r="E30" s="746"/>
      <c r="F30" s="746"/>
      <c r="G30" s="746"/>
      <c r="H30" s="746"/>
      <c r="I30" s="746"/>
      <c r="J30" s="746"/>
      <c r="K30" s="746"/>
      <c r="L30" s="746"/>
      <c r="M30" s="746"/>
      <c r="N30" s="746"/>
      <c r="O30" s="746"/>
      <c r="P30" s="747"/>
      <c r="Q30" s="748">
        <v>2529</v>
      </c>
      <c r="R30" s="749"/>
      <c r="S30" s="749"/>
      <c r="T30" s="749"/>
      <c r="U30" s="749"/>
      <c r="V30" s="749">
        <v>2458</v>
      </c>
      <c r="W30" s="749"/>
      <c r="X30" s="749"/>
      <c r="Y30" s="749"/>
      <c r="Z30" s="749"/>
      <c r="AA30" s="749">
        <v>71</v>
      </c>
      <c r="AB30" s="749"/>
      <c r="AC30" s="749"/>
      <c r="AD30" s="749"/>
      <c r="AE30" s="750"/>
      <c r="AF30" s="751">
        <v>71</v>
      </c>
      <c r="AG30" s="752"/>
      <c r="AH30" s="752"/>
      <c r="AI30" s="752"/>
      <c r="AJ30" s="753"/>
      <c r="AK30" s="820">
        <v>1714</v>
      </c>
      <c r="AL30" s="821"/>
      <c r="AM30" s="821"/>
      <c r="AN30" s="821"/>
      <c r="AO30" s="821"/>
      <c r="AP30" s="821" t="s">
        <v>551</v>
      </c>
      <c r="AQ30" s="821"/>
      <c r="AR30" s="821"/>
      <c r="AS30" s="821"/>
      <c r="AT30" s="821"/>
      <c r="AU30" s="821" t="s">
        <v>550</v>
      </c>
      <c r="AV30" s="821"/>
      <c r="AW30" s="821"/>
      <c r="AX30" s="821"/>
      <c r="AY30" s="821"/>
      <c r="AZ30" s="822"/>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x14ac:dyDescent="0.15">
      <c r="A31" s="219">
        <v>4</v>
      </c>
      <c r="B31" s="745" t="s">
        <v>535</v>
      </c>
      <c r="C31" s="746"/>
      <c r="D31" s="746"/>
      <c r="E31" s="746"/>
      <c r="F31" s="746"/>
      <c r="G31" s="746"/>
      <c r="H31" s="746"/>
      <c r="I31" s="746"/>
      <c r="J31" s="746"/>
      <c r="K31" s="746"/>
      <c r="L31" s="746"/>
      <c r="M31" s="746"/>
      <c r="N31" s="746"/>
      <c r="O31" s="746"/>
      <c r="P31" s="747"/>
      <c r="Q31" s="748">
        <v>8577</v>
      </c>
      <c r="R31" s="749"/>
      <c r="S31" s="749"/>
      <c r="T31" s="749"/>
      <c r="U31" s="749"/>
      <c r="V31" s="749">
        <v>8915</v>
      </c>
      <c r="W31" s="749"/>
      <c r="X31" s="749"/>
      <c r="Y31" s="749"/>
      <c r="Z31" s="749"/>
      <c r="AA31" s="749">
        <v>-338</v>
      </c>
      <c r="AB31" s="749"/>
      <c r="AC31" s="749"/>
      <c r="AD31" s="749"/>
      <c r="AE31" s="750"/>
      <c r="AF31" s="751">
        <v>1302</v>
      </c>
      <c r="AG31" s="752"/>
      <c r="AH31" s="752"/>
      <c r="AI31" s="752"/>
      <c r="AJ31" s="753"/>
      <c r="AK31" s="820">
        <v>1133</v>
      </c>
      <c r="AL31" s="821"/>
      <c r="AM31" s="821"/>
      <c r="AN31" s="821"/>
      <c r="AO31" s="821"/>
      <c r="AP31" s="821">
        <v>6872</v>
      </c>
      <c r="AQ31" s="821"/>
      <c r="AR31" s="821"/>
      <c r="AS31" s="821"/>
      <c r="AT31" s="821"/>
      <c r="AU31" s="821">
        <v>4534</v>
      </c>
      <c r="AV31" s="821"/>
      <c r="AW31" s="821"/>
      <c r="AX31" s="821"/>
      <c r="AY31" s="821"/>
      <c r="AZ31" s="822"/>
      <c r="BA31" s="822"/>
      <c r="BB31" s="822"/>
      <c r="BC31" s="822"/>
      <c r="BD31" s="822"/>
      <c r="BE31" s="818" t="s">
        <v>382</v>
      </c>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x14ac:dyDescent="0.15">
      <c r="A32" s="219">
        <v>5</v>
      </c>
      <c r="B32" s="745" t="s">
        <v>536</v>
      </c>
      <c r="C32" s="746"/>
      <c r="D32" s="746"/>
      <c r="E32" s="746"/>
      <c r="F32" s="746"/>
      <c r="G32" s="746"/>
      <c r="H32" s="746"/>
      <c r="I32" s="746"/>
      <c r="J32" s="746"/>
      <c r="K32" s="746"/>
      <c r="L32" s="746"/>
      <c r="M32" s="746"/>
      <c r="N32" s="746"/>
      <c r="O32" s="746"/>
      <c r="P32" s="747"/>
      <c r="Q32" s="748">
        <v>4767</v>
      </c>
      <c r="R32" s="749"/>
      <c r="S32" s="749"/>
      <c r="T32" s="749"/>
      <c r="U32" s="749"/>
      <c r="V32" s="749">
        <v>4677</v>
      </c>
      <c r="W32" s="749"/>
      <c r="X32" s="749"/>
      <c r="Y32" s="749"/>
      <c r="Z32" s="749"/>
      <c r="AA32" s="749">
        <v>91</v>
      </c>
      <c r="AB32" s="749"/>
      <c r="AC32" s="749"/>
      <c r="AD32" s="749"/>
      <c r="AE32" s="750"/>
      <c r="AF32" s="751">
        <v>102</v>
      </c>
      <c r="AG32" s="752"/>
      <c r="AH32" s="752"/>
      <c r="AI32" s="752"/>
      <c r="AJ32" s="753"/>
      <c r="AK32" s="820">
        <v>1923</v>
      </c>
      <c r="AL32" s="821"/>
      <c r="AM32" s="821"/>
      <c r="AN32" s="821"/>
      <c r="AO32" s="821"/>
      <c r="AP32" s="821">
        <v>22252</v>
      </c>
      <c r="AQ32" s="821"/>
      <c r="AR32" s="821"/>
      <c r="AS32" s="821"/>
      <c r="AT32" s="821"/>
      <c r="AU32" s="821">
        <v>12617</v>
      </c>
      <c r="AV32" s="821"/>
      <c r="AW32" s="821"/>
      <c r="AX32" s="821"/>
      <c r="AY32" s="821"/>
      <c r="AZ32" s="822"/>
      <c r="BA32" s="822"/>
      <c r="BB32" s="822"/>
      <c r="BC32" s="822"/>
      <c r="BD32" s="822"/>
      <c r="BE32" s="818" t="s">
        <v>384</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x14ac:dyDescent="0.15">
      <c r="A33" s="219">
        <v>6</v>
      </c>
      <c r="B33" s="745"/>
      <c r="C33" s="746"/>
      <c r="D33" s="746"/>
      <c r="E33" s="746"/>
      <c r="F33" s="746"/>
      <c r="G33" s="746"/>
      <c r="H33" s="746"/>
      <c r="I33" s="746"/>
      <c r="J33" s="746"/>
      <c r="K33" s="746"/>
      <c r="L33" s="746"/>
      <c r="M33" s="746"/>
      <c r="N33" s="746"/>
      <c r="O33" s="746"/>
      <c r="P33" s="747"/>
      <c r="Q33" s="748"/>
      <c r="R33" s="749"/>
      <c r="S33" s="749"/>
      <c r="T33" s="749"/>
      <c r="U33" s="749"/>
      <c r="V33" s="749"/>
      <c r="W33" s="749"/>
      <c r="X33" s="749"/>
      <c r="Y33" s="749"/>
      <c r="Z33" s="749"/>
      <c r="AA33" s="749"/>
      <c r="AB33" s="749"/>
      <c r="AC33" s="749"/>
      <c r="AD33" s="749"/>
      <c r="AE33" s="750"/>
      <c r="AF33" s="751"/>
      <c r="AG33" s="752"/>
      <c r="AH33" s="752"/>
      <c r="AI33" s="752"/>
      <c r="AJ33" s="753"/>
      <c r="AK33" s="820"/>
      <c r="AL33" s="821"/>
      <c r="AM33" s="821"/>
      <c r="AN33" s="821"/>
      <c r="AO33" s="821"/>
      <c r="AP33" s="821"/>
      <c r="AQ33" s="821"/>
      <c r="AR33" s="821"/>
      <c r="AS33" s="821"/>
      <c r="AT33" s="821"/>
      <c r="AU33" s="821"/>
      <c r="AV33" s="821"/>
      <c r="AW33" s="821"/>
      <c r="AX33" s="821"/>
      <c r="AY33" s="821"/>
      <c r="AZ33" s="822"/>
      <c r="BA33" s="822"/>
      <c r="BB33" s="822"/>
      <c r="BC33" s="822"/>
      <c r="BD33" s="822"/>
      <c r="BE33" s="818"/>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x14ac:dyDescent="0.15">
      <c r="A34" s="219">
        <v>7</v>
      </c>
      <c r="B34" s="745"/>
      <c r="C34" s="746"/>
      <c r="D34" s="746"/>
      <c r="E34" s="746"/>
      <c r="F34" s="746"/>
      <c r="G34" s="746"/>
      <c r="H34" s="746"/>
      <c r="I34" s="746"/>
      <c r="J34" s="746"/>
      <c r="K34" s="746"/>
      <c r="L34" s="746"/>
      <c r="M34" s="746"/>
      <c r="N34" s="746"/>
      <c r="O34" s="746"/>
      <c r="P34" s="747"/>
      <c r="Q34" s="748"/>
      <c r="R34" s="749"/>
      <c r="S34" s="749"/>
      <c r="T34" s="749"/>
      <c r="U34" s="749"/>
      <c r="V34" s="749"/>
      <c r="W34" s="749"/>
      <c r="X34" s="749"/>
      <c r="Y34" s="749"/>
      <c r="Z34" s="749"/>
      <c r="AA34" s="749"/>
      <c r="AB34" s="749"/>
      <c r="AC34" s="749"/>
      <c r="AD34" s="749"/>
      <c r="AE34" s="750"/>
      <c r="AF34" s="751"/>
      <c r="AG34" s="752"/>
      <c r="AH34" s="752"/>
      <c r="AI34" s="752"/>
      <c r="AJ34" s="753"/>
      <c r="AK34" s="820"/>
      <c r="AL34" s="821"/>
      <c r="AM34" s="821"/>
      <c r="AN34" s="821"/>
      <c r="AO34" s="821"/>
      <c r="AP34" s="821"/>
      <c r="AQ34" s="821"/>
      <c r="AR34" s="821"/>
      <c r="AS34" s="821"/>
      <c r="AT34" s="821"/>
      <c r="AU34" s="821"/>
      <c r="AV34" s="821"/>
      <c r="AW34" s="821"/>
      <c r="AX34" s="821"/>
      <c r="AY34" s="821"/>
      <c r="AZ34" s="822"/>
      <c r="BA34" s="822"/>
      <c r="BB34" s="822"/>
      <c r="BC34" s="822"/>
      <c r="BD34" s="822"/>
      <c r="BE34" s="818"/>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x14ac:dyDescent="0.15">
      <c r="A35" s="219">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20"/>
      <c r="AL35" s="821"/>
      <c r="AM35" s="821"/>
      <c r="AN35" s="821"/>
      <c r="AO35" s="821"/>
      <c r="AP35" s="821"/>
      <c r="AQ35" s="821"/>
      <c r="AR35" s="821"/>
      <c r="AS35" s="821"/>
      <c r="AT35" s="821"/>
      <c r="AU35" s="821"/>
      <c r="AV35" s="821"/>
      <c r="AW35" s="821"/>
      <c r="AX35" s="821"/>
      <c r="AY35" s="821"/>
      <c r="AZ35" s="822"/>
      <c r="BA35" s="822"/>
      <c r="BB35" s="822"/>
      <c r="BC35" s="822"/>
      <c r="BD35" s="822"/>
      <c r="BE35" s="818"/>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x14ac:dyDescent="0.15">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x14ac:dyDescent="0.15">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x14ac:dyDescent="0.15">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x14ac:dyDescent="0.15">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x14ac:dyDescent="0.15">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x14ac:dyDescent="0.15">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x14ac:dyDescent="0.15">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x14ac:dyDescent="0.15">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x14ac:dyDescent="0.15">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x14ac:dyDescent="0.15">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x14ac:dyDescent="0.15">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x14ac:dyDescent="0.15">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x14ac:dyDescent="0.15">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x14ac:dyDescent="0.15">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x14ac:dyDescent="0.15">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x14ac:dyDescent="0.15">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x14ac:dyDescent="0.15">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x14ac:dyDescent="0.15">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x14ac:dyDescent="0.15">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x14ac:dyDescent="0.15">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x14ac:dyDescent="0.15">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x14ac:dyDescent="0.15">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x14ac:dyDescent="0.15">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x14ac:dyDescent="0.15">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x14ac:dyDescent="0.15">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x14ac:dyDescent="0.2">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x14ac:dyDescent="0.15">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385</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x14ac:dyDescent="0.2">
      <c r="A63" s="217" t="s">
        <v>369</v>
      </c>
      <c r="B63" s="780" t="s">
        <v>386</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1836</v>
      </c>
      <c r="AG63" s="832"/>
      <c r="AH63" s="832"/>
      <c r="AI63" s="832"/>
      <c r="AJ63" s="833"/>
      <c r="AK63" s="834"/>
      <c r="AL63" s="829"/>
      <c r="AM63" s="829"/>
      <c r="AN63" s="829"/>
      <c r="AO63" s="829"/>
      <c r="AP63" s="832"/>
      <c r="AQ63" s="832"/>
      <c r="AR63" s="832"/>
      <c r="AS63" s="832"/>
      <c r="AT63" s="832"/>
      <c r="AU63" s="832"/>
      <c r="AV63" s="832"/>
      <c r="AW63" s="832"/>
      <c r="AX63" s="832"/>
      <c r="AY63" s="832"/>
      <c r="AZ63" s="836"/>
      <c r="BA63" s="836"/>
      <c r="BB63" s="836"/>
      <c r="BC63" s="836"/>
      <c r="BD63" s="836"/>
      <c r="BE63" s="837"/>
      <c r="BF63" s="837"/>
      <c r="BG63" s="837"/>
      <c r="BH63" s="837"/>
      <c r="BI63" s="838"/>
      <c r="BJ63" s="839" t="s">
        <v>112</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x14ac:dyDescent="0.2">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x14ac:dyDescent="0.15">
      <c r="A66" s="730" t="s">
        <v>388</v>
      </c>
      <c r="B66" s="731"/>
      <c r="C66" s="731"/>
      <c r="D66" s="731"/>
      <c r="E66" s="731"/>
      <c r="F66" s="731"/>
      <c r="G66" s="731"/>
      <c r="H66" s="731"/>
      <c r="I66" s="731"/>
      <c r="J66" s="731"/>
      <c r="K66" s="731"/>
      <c r="L66" s="731"/>
      <c r="M66" s="731"/>
      <c r="N66" s="731"/>
      <c r="O66" s="731"/>
      <c r="P66" s="732"/>
      <c r="Q66" s="707" t="s">
        <v>373</v>
      </c>
      <c r="R66" s="708"/>
      <c r="S66" s="708"/>
      <c r="T66" s="708"/>
      <c r="U66" s="709"/>
      <c r="V66" s="707" t="s">
        <v>374</v>
      </c>
      <c r="W66" s="708"/>
      <c r="X66" s="708"/>
      <c r="Y66" s="708"/>
      <c r="Z66" s="709"/>
      <c r="AA66" s="707" t="s">
        <v>375</v>
      </c>
      <c r="AB66" s="708"/>
      <c r="AC66" s="708"/>
      <c r="AD66" s="708"/>
      <c r="AE66" s="709"/>
      <c r="AF66" s="842" t="s">
        <v>376</v>
      </c>
      <c r="AG66" s="803"/>
      <c r="AH66" s="803"/>
      <c r="AI66" s="803"/>
      <c r="AJ66" s="843"/>
      <c r="AK66" s="707" t="s">
        <v>377</v>
      </c>
      <c r="AL66" s="731"/>
      <c r="AM66" s="731"/>
      <c r="AN66" s="731"/>
      <c r="AO66" s="732"/>
      <c r="AP66" s="707" t="s">
        <v>378</v>
      </c>
      <c r="AQ66" s="708"/>
      <c r="AR66" s="708"/>
      <c r="AS66" s="708"/>
      <c r="AT66" s="709"/>
      <c r="AU66" s="707" t="s">
        <v>389</v>
      </c>
      <c r="AV66" s="708"/>
      <c r="AW66" s="708"/>
      <c r="AX66" s="708"/>
      <c r="AY66" s="709"/>
      <c r="AZ66" s="707" t="s">
        <v>356</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x14ac:dyDescent="0.2">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x14ac:dyDescent="0.15">
      <c r="A68" s="211">
        <v>1</v>
      </c>
      <c r="B68" s="859" t="s">
        <v>537</v>
      </c>
      <c r="C68" s="860"/>
      <c r="D68" s="860"/>
      <c r="E68" s="860"/>
      <c r="F68" s="860"/>
      <c r="G68" s="860"/>
      <c r="H68" s="860"/>
      <c r="I68" s="860"/>
      <c r="J68" s="860"/>
      <c r="K68" s="860"/>
      <c r="L68" s="860"/>
      <c r="M68" s="860"/>
      <c r="N68" s="860"/>
      <c r="O68" s="860"/>
      <c r="P68" s="861"/>
      <c r="Q68" s="862">
        <v>1004</v>
      </c>
      <c r="R68" s="856"/>
      <c r="S68" s="856"/>
      <c r="T68" s="856"/>
      <c r="U68" s="856"/>
      <c r="V68" s="856">
        <v>983</v>
      </c>
      <c r="W68" s="856"/>
      <c r="X68" s="856"/>
      <c r="Y68" s="856"/>
      <c r="Z68" s="856"/>
      <c r="AA68" s="856">
        <v>21</v>
      </c>
      <c r="AB68" s="856"/>
      <c r="AC68" s="856"/>
      <c r="AD68" s="856"/>
      <c r="AE68" s="856"/>
      <c r="AF68" s="856">
        <v>21</v>
      </c>
      <c r="AG68" s="856"/>
      <c r="AH68" s="856"/>
      <c r="AI68" s="856"/>
      <c r="AJ68" s="856"/>
      <c r="AK68" s="856" t="s">
        <v>550</v>
      </c>
      <c r="AL68" s="856"/>
      <c r="AM68" s="856"/>
      <c r="AN68" s="856"/>
      <c r="AO68" s="856"/>
      <c r="AP68" s="856" t="s">
        <v>550</v>
      </c>
      <c r="AQ68" s="856"/>
      <c r="AR68" s="856"/>
      <c r="AS68" s="856"/>
      <c r="AT68" s="856"/>
      <c r="AU68" s="856" t="s">
        <v>550</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x14ac:dyDescent="0.15">
      <c r="A69" s="214">
        <v>2</v>
      </c>
      <c r="B69" s="863" t="s">
        <v>538</v>
      </c>
      <c r="C69" s="864"/>
      <c r="D69" s="864"/>
      <c r="E69" s="864"/>
      <c r="F69" s="864"/>
      <c r="G69" s="864"/>
      <c r="H69" s="864"/>
      <c r="I69" s="864"/>
      <c r="J69" s="864"/>
      <c r="K69" s="864"/>
      <c r="L69" s="864"/>
      <c r="M69" s="864"/>
      <c r="N69" s="864"/>
      <c r="O69" s="864"/>
      <c r="P69" s="865"/>
      <c r="Q69" s="866">
        <v>387</v>
      </c>
      <c r="R69" s="821"/>
      <c r="S69" s="821"/>
      <c r="T69" s="821"/>
      <c r="U69" s="821"/>
      <c r="V69" s="821">
        <v>256</v>
      </c>
      <c r="W69" s="821"/>
      <c r="X69" s="821"/>
      <c r="Y69" s="821"/>
      <c r="Z69" s="821"/>
      <c r="AA69" s="821">
        <v>131</v>
      </c>
      <c r="AB69" s="821"/>
      <c r="AC69" s="821"/>
      <c r="AD69" s="821"/>
      <c r="AE69" s="821"/>
      <c r="AF69" s="821">
        <v>131</v>
      </c>
      <c r="AG69" s="821"/>
      <c r="AH69" s="821"/>
      <c r="AI69" s="821"/>
      <c r="AJ69" s="821"/>
      <c r="AK69" s="821" t="s">
        <v>550</v>
      </c>
      <c r="AL69" s="821"/>
      <c r="AM69" s="821"/>
      <c r="AN69" s="821"/>
      <c r="AO69" s="821"/>
      <c r="AP69" s="821" t="s">
        <v>550</v>
      </c>
      <c r="AQ69" s="821"/>
      <c r="AR69" s="821"/>
      <c r="AS69" s="821"/>
      <c r="AT69" s="821"/>
      <c r="AU69" s="821" t="s">
        <v>550</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x14ac:dyDescent="0.15">
      <c r="A70" s="214">
        <v>3</v>
      </c>
      <c r="B70" s="863" t="s">
        <v>539</v>
      </c>
      <c r="C70" s="864"/>
      <c r="D70" s="864"/>
      <c r="E70" s="864"/>
      <c r="F70" s="864"/>
      <c r="G70" s="864"/>
      <c r="H70" s="864"/>
      <c r="I70" s="864"/>
      <c r="J70" s="864"/>
      <c r="K70" s="864"/>
      <c r="L70" s="864"/>
      <c r="M70" s="864"/>
      <c r="N70" s="864"/>
      <c r="O70" s="864"/>
      <c r="P70" s="865"/>
      <c r="Q70" s="866">
        <v>15980</v>
      </c>
      <c r="R70" s="821"/>
      <c r="S70" s="821"/>
      <c r="T70" s="821"/>
      <c r="U70" s="821"/>
      <c r="V70" s="821">
        <v>15882</v>
      </c>
      <c r="W70" s="821"/>
      <c r="X70" s="821"/>
      <c r="Y70" s="821"/>
      <c r="Z70" s="821"/>
      <c r="AA70" s="821">
        <v>98</v>
      </c>
      <c r="AB70" s="821"/>
      <c r="AC70" s="821"/>
      <c r="AD70" s="821"/>
      <c r="AE70" s="821"/>
      <c r="AF70" s="821">
        <v>98</v>
      </c>
      <c r="AG70" s="821"/>
      <c r="AH70" s="821"/>
      <c r="AI70" s="821"/>
      <c r="AJ70" s="821"/>
      <c r="AK70" s="821" t="s">
        <v>550</v>
      </c>
      <c r="AL70" s="821"/>
      <c r="AM70" s="821"/>
      <c r="AN70" s="821"/>
      <c r="AO70" s="821"/>
      <c r="AP70" s="821" t="s">
        <v>550</v>
      </c>
      <c r="AQ70" s="821"/>
      <c r="AR70" s="821"/>
      <c r="AS70" s="821"/>
      <c r="AT70" s="821"/>
      <c r="AU70" s="821" t="s">
        <v>550</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x14ac:dyDescent="0.15">
      <c r="A71" s="214">
        <v>4</v>
      </c>
      <c r="B71" s="863" t="s">
        <v>540</v>
      </c>
      <c r="C71" s="864"/>
      <c r="D71" s="864"/>
      <c r="E71" s="864"/>
      <c r="F71" s="864"/>
      <c r="G71" s="864"/>
      <c r="H71" s="864"/>
      <c r="I71" s="864"/>
      <c r="J71" s="864"/>
      <c r="K71" s="864"/>
      <c r="L71" s="864"/>
      <c r="M71" s="864"/>
      <c r="N71" s="864"/>
      <c r="O71" s="864"/>
      <c r="P71" s="865"/>
      <c r="Q71" s="866">
        <v>21571</v>
      </c>
      <c r="R71" s="821"/>
      <c r="S71" s="821"/>
      <c r="T71" s="821"/>
      <c r="U71" s="821"/>
      <c r="V71" s="821">
        <v>21482</v>
      </c>
      <c r="W71" s="821"/>
      <c r="X71" s="821"/>
      <c r="Y71" s="821"/>
      <c r="Z71" s="821"/>
      <c r="AA71" s="821">
        <v>89</v>
      </c>
      <c r="AB71" s="821"/>
      <c r="AC71" s="821"/>
      <c r="AD71" s="821"/>
      <c r="AE71" s="821"/>
      <c r="AF71" s="821">
        <v>89</v>
      </c>
      <c r="AG71" s="821"/>
      <c r="AH71" s="821"/>
      <c r="AI71" s="821"/>
      <c r="AJ71" s="821"/>
      <c r="AK71" s="821" t="s">
        <v>550</v>
      </c>
      <c r="AL71" s="821"/>
      <c r="AM71" s="821"/>
      <c r="AN71" s="821"/>
      <c r="AO71" s="821"/>
      <c r="AP71" s="821" t="s">
        <v>550</v>
      </c>
      <c r="AQ71" s="821"/>
      <c r="AR71" s="821"/>
      <c r="AS71" s="821"/>
      <c r="AT71" s="821"/>
      <c r="AU71" s="821" t="s">
        <v>550</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x14ac:dyDescent="0.15">
      <c r="A72" s="214">
        <v>5</v>
      </c>
      <c r="B72" s="863" t="s">
        <v>541</v>
      </c>
      <c r="C72" s="864"/>
      <c r="D72" s="864"/>
      <c r="E72" s="864"/>
      <c r="F72" s="864"/>
      <c r="G72" s="864"/>
      <c r="H72" s="864"/>
      <c r="I72" s="864"/>
      <c r="J72" s="864"/>
      <c r="K72" s="864"/>
      <c r="L72" s="864"/>
      <c r="M72" s="864"/>
      <c r="N72" s="864"/>
      <c r="O72" s="864"/>
      <c r="P72" s="865"/>
      <c r="Q72" s="866">
        <v>10396</v>
      </c>
      <c r="R72" s="821"/>
      <c r="S72" s="821"/>
      <c r="T72" s="821"/>
      <c r="U72" s="821"/>
      <c r="V72" s="821">
        <v>10015</v>
      </c>
      <c r="W72" s="821"/>
      <c r="X72" s="821"/>
      <c r="Y72" s="821"/>
      <c r="Z72" s="821"/>
      <c r="AA72" s="821">
        <v>381</v>
      </c>
      <c r="AB72" s="821"/>
      <c r="AC72" s="821"/>
      <c r="AD72" s="821"/>
      <c r="AE72" s="821"/>
      <c r="AF72" s="821">
        <v>381</v>
      </c>
      <c r="AG72" s="821"/>
      <c r="AH72" s="821"/>
      <c r="AI72" s="821"/>
      <c r="AJ72" s="821"/>
      <c r="AK72" s="821" t="s">
        <v>550</v>
      </c>
      <c r="AL72" s="821"/>
      <c r="AM72" s="821"/>
      <c r="AN72" s="821"/>
      <c r="AO72" s="821"/>
      <c r="AP72" s="821">
        <v>5055</v>
      </c>
      <c r="AQ72" s="821"/>
      <c r="AR72" s="821"/>
      <c r="AS72" s="821"/>
      <c r="AT72" s="821"/>
      <c r="AU72" s="821">
        <v>238</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x14ac:dyDescent="0.15">
      <c r="A73" s="214">
        <v>6</v>
      </c>
      <c r="B73" s="863" t="s">
        <v>542</v>
      </c>
      <c r="C73" s="864"/>
      <c r="D73" s="864"/>
      <c r="E73" s="864"/>
      <c r="F73" s="864"/>
      <c r="G73" s="864"/>
      <c r="H73" s="864"/>
      <c r="I73" s="864"/>
      <c r="J73" s="864"/>
      <c r="K73" s="864"/>
      <c r="L73" s="864"/>
      <c r="M73" s="864"/>
      <c r="N73" s="864"/>
      <c r="O73" s="864"/>
      <c r="P73" s="865"/>
      <c r="Q73" s="866">
        <v>346</v>
      </c>
      <c r="R73" s="821"/>
      <c r="S73" s="821"/>
      <c r="T73" s="821"/>
      <c r="U73" s="821"/>
      <c r="V73" s="821">
        <v>323</v>
      </c>
      <c r="W73" s="821"/>
      <c r="X73" s="821"/>
      <c r="Y73" s="821"/>
      <c r="Z73" s="821"/>
      <c r="AA73" s="821">
        <v>23</v>
      </c>
      <c r="AB73" s="821"/>
      <c r="AC73" s="821"/>
      <c r="AD73" s="821"/>
      <c r="AE73" s="821"/>
      <c r="AF73" s="821">
        <v>23</v>
      </c>
      <c r="AG73" s="821"/>
      <c r="AH73" s="821"/>
      <c r="AI73" s="821"/>
      <c r="AJ73" s="821"/>
      <c r="AK73" s="869" t="s">
        <v>550</v>
      </c>
      <c r="AL73" s="870"/>
      <c r="AM73" s="870"/>
      <c r="AN73" s="870"/>
      <c r="AO73" s="820"/>
      <c r="AP73" s="821">
        <v>72</v>
      </c>
      <c r="AQ73" s="821"/>
      <c r="AR73" s="821"/>
      <c r="AS73" s="821"/>
      <c r="AT73" s="821"/>
      <c r="AU73" s="821">
        <v>7</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x14ac:dyDescent="0.15">
      <c r="A74" s="214">
        <v>7</v>
      </c>
      <c r="B74" s="863" t="s">
        <v>543</v>
      </c>
      <c r="C74" s="864"/>
      <c r="D74" s="864"/>
      <c r="E74" s="864"/>
      <c r="F74" s="864"/>
      <c r="G74" s="864"/>
      <c r="H74" s="864"/>
      <c r="I74" s="864"/>
      <c r="J74" s="864"/>
      <c r="K74" s="864"/>
      <c r="L74" s="864"/>
      <c r="M74" s="864"/>
      <c r="N74" s="864"/>
      <c r="O74" s="864"/>
      <c r="P74" s="865"/>
      <c r="Q74" s="866">
        <v>5132</v>
      </c>
      <c r="R74" s="821"/>
      <c r="S74" s="821"/>
      <c r="T74" s="821"/>
      <c r="U74" s="821"/>
      <c r="V74" s="821">
        <v>5056</v>
      </c>
      <c r="W74" s="821"/>
      <c r="X74" s="821"/>
      <c r="Y74" s="821"/>
      <c r="Z74" s="821"/>
      <c r="AA74" s="821">
        <v>76</v>
      </c>
      <c r="AB74" s="821"/>
      <c r="AC74" s="821"/>
      <c r="AD74" s="821"/>
      <c r="AE74" s="821"/>
      <c r="AF74" s="821">
        <v>76</v>
      </c>
      <c r="AG74" s="821"/>
      <c r="AH74" s="821"/>
      <c r="AI74" s="821"/>
      <c r="AJ74" s="821"/>
      <c r="AK74" s="821">
        <v>1017</v>
      </c>
      <c r="AL74" s="821"/>
      <c r="AM74" s="821"/>
      <c r="AN74" s="821"/>
      <c r="AO74" s="821"/>
      <c r="AP74" s="869" t="s">
        <v>550</v>
      </c>
      <c r="AQ74" s="870"/>
      <c r="AR74" s="870"/>
      <c r="AS74" s="870"/>
      <c r="AT74" s="820"/>
      <c r="AU74" s="821" t="s">
        <v>550</v>
      </c>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x14ac:dyDescent="0.15">
      <c r="A75" s="214">
        <v>8</v>
      </c>
      <c r="B75" s="863" t="s">
        <v>544</v>
      </c>
      <c r="C75" s="864"/>
      <c r="D75" s="864"/>
      <c r="E75" s="864"/>
      <c r="F75" s="864"/>
      <c r="G75" s="864"/>
      <c r="H75" s="864"/>
      <c r="I75" s="864"/>
      <c r="J75" s="864"/>
      <c r="K75" s="864"/>
      <c r="L75" s="864"/>
      <c r="M75" s="864"/>
      <c r="N75" s="864"/>
      <c r="O75" s="864"/>
      <c r="P75" s="865"/>
      <c r="Q75" s="871">
        <v>1295268</v>
      </c>
      <c r="R75" s="870"/>
      <c r="S75" s="870"/>
      <c r="T75" s="870"/>
      <c r="U75" s="820"/>
      <c r="V75" s="869">
        <v>1252615</v>
      </c>
      <c r="W75" s="870"/>
      <c r="X75" s="870"/>
      <c r="Y75" s="870"/>
      <c r="Z75" s="820"/>
      <c r="AA75" s="869">
        <v>42653</v>
      </c>
      <c r="AB75" s="870"/>
      <c r="AC75" s="870"/>
      <c r="AD75" s="870"/>
      <c r="AE75" s="820"/>
      <c r="AF75" s="869">
        <v>42653</v>
      </c>
      <c r="AG75" s="870"/>
      <c r="AH75" s="870"/>
      <c r="AI75" s="870"/>
      <c r="AJ75" s="820"/>
      <c r="AK75" s="869">
        <v>10499</v>
      </c>
      <c r="AL75" s="870"/>
      <c r="AM75" s="870"/>
      <c r="AN75" s="870"/>
      <c r="AO75" s="820"/>
      <c r="AP75" s="869" t="s">
        <v>550</v>
      </c>
      <c r="AQ75" s="870"/>
      <c r="AR75" s="870"/>
      <c r="AS75" s="870"/>
      <c r="AT75" s="820"/>
      <c r="AU75" s="869" t="s">
        <v>550</v>
      </c>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x14ac:dyDescent="0.15">
      <c r="A76" s="214">
        <v>9</v>
      </c>
      <c r="B76" s="863" t="s">
        <v>545</v>
      </c>
      <c r="C76" s="864"/>
      <c r="D76" s="864"/>
      <c r="E76" s="864"/>
      <c r="F76" s="864"/>
      <c r="G76" s="864"/>
      <c r="H76" s="864"/>
      <c r="I76" s="864"/>
      <c r="J76" s="864"/>
      <c r="K76" s="864"/>
      <c r="L76" s="864"/>
      <c r="M76" s="864"/>
      <c r="N76" s="864"/>
      <c r="O76" s="864"/>
      <c r="P76" s="865"/>
      <c r="Q76" s="871">
        <v>923</v>
      </c>
      <c r="R76" s="870"/>
      <c r="S76" s="870"/>
      <c r="T76" s="870"/>
      <c r="U76" s="820"/>
      <c r="V76" s="869">
        <v>898</v>
      </c>
      <c r="W76" s="870"/>
      <c r="X76" s="870"/>
      <c r="Y76" s="870"/>
      <c r="Z76" s="820"/>
      <c r="AA76" s="869">
        <v>25</v>
      </c>
      <c r="AB76" s="870"/>
      <c r="AC76" s="870"/>
      <c r="AD76" s="870"/>
      <c r="AE76" s="820"/>
      <c r="AF76" s="869">
        <v>25</v>
      </c>
      <c r="AG76" s="870"/>
      <c r="AH76" s="870"/>
      <c r="AI76" s="870"/>
      <c r="AJ76" s="820"/>
      <c r="AK76" s="869" t="s">
        <v>550</v>
      </c>
      <c r="AL76" s="870"/>
      <c r="AM76" s="870"/>
      <c r="AN76" s="870"/>
      <c r="AO76" s="820"/>
      <c r="AP76" s="869" t="s">
        <v>550</v>
      </c>
      <c r="AQ76" s="870"/>
      <c r="AR76" s="870"/>
      <c r="AS76" s="870"/>
      <c r="AT76" s="820"/>
      <c r="AU76" s="869" t="s">
        <v>550</v>
      </c>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x14ac:dyDescent="0.15">
      <c r="A77" s="214">
        <v>10</v>
      </c>
      <c r="B77" s="863"/>
      <c r="C77" s="864"/>
      <c r="D77" s="864"/>
      <c r="E77" s="864"/>
      <c r="F77" s="864"/>
      <c r="G77" s="864"/>
      <c r="H77" s="864"/>
      <c r="I77" s="864"/>
      <c r="J77" s="864"/>
      <c r="K77" s="864"/>
      <c r="L77" s="864"/>
      <c r="M77" s="864"/>
      <c r="N77" s="864"/>
      <c r="O77" s="864"/>
      <c r="P77" s="865"/>
      <c r="Q77" s="871"/>
      <c r="R77" s="870"/>
      <c r="S77" s="870"/>
      <c r="T77" s="870"/>
      <c r="U77" s="820"/>
      <c r="V77" s="869"/>
      <c r="W77" s="870"/>
      <c r="X77" s="870"/>
      <c r="Y77" s="870"/>
      <c r="Z77" s="820"/>
      <c r="AA77" s="869"/>
      <c r="AB77" s="870"/>
      <c r="AC77" s="870"/>
      <c r="AD77" s="870"/>
      <c r="AE77" s="820"/>
      <c r="AF77" s="869"/>
      <c r="AG77" s="870"/>
      <c r="AH77" s="870"/>
      <c r="AI77" s="870"/>
      <c r="AJ77" s="820"/>
      <c r="AK77" s="869"/>
      <c r="AL77" s="870"/>
      <c r="AM77" s="870"/>
      <c r="AN77" s="870"/>
      <c r="AO77" s="820"/>
      <c r="AP77" s="869"/>
      <c r="AQ77" s="870"/>
      <c r="AR77" s="870"/>
      <c r="AS77" s="870"/>
      <c r="AT77" s="820"/>
      <c r="AU77" s="869"/>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x14ac:dyDescent="0.15">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x14ac:dyDescent="0.15">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x14ac:dyDescent="0.15">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x14ac:dyDescent="0.15">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x14ac:dyDescent="0.15">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x14ac:dyDescent="0.15">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x14ac:dyDescent="0.15">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x14ac:dyDescent="0.15">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x14ac:dyDescent="0.15">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x14ac:dyDescent="0.15">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x14ac:dyDescent="0.2">
      <c r="A88" s="217" t="s">
        <v>369</v>
      </c>
      <c r="B88" s="780" t="s">
        <v>390</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c r="AG88" s="832"/>
      <c r="AH88" s="832"/>
      <c r="AI88" s="832"/>
      <c r="AJ88" s="832"/>
      <c r="AK88" s="829"/>
      <c r="AL88" s="829"/>
      <c r="AM88" s="829"/>
      <c r="AN88" s="829"/>
      <c r="AO88" s="829"/>
      <c r="AP88" s="832"/>
      <c r="AQ88" s="832"/>
      <c r="AR88" s="832"/>
      <c r="AS88" s="832"/>
      <c r="AT88" s="832"/>
      <c r="AU88" s="832"/>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780" t="s">
        <v>391</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c r="CS102" s="840"/>
      <c r="CT102" s="840"/>
      <c r="CU102" s="840"/>
      <c r="CV102" s="883"/>
      <c r="CW102" s="882"/>
      <c r="CX102" s="840"/>
      <c r="CY102" s="840"/>
      <c r="CZ102" s="840"/>
      <c r="DA102" s="883"/>
      <c r="DB102" s="882"/>
      <c r="DC102" s="840"/>
      <c r="DD102" s="840"/>
      <c r="DE102" s="840"/>
      <c r="DF102" s="883"/>
      <c r="DG102" s="882"/>
      <c r="DH102" s="840"/>
      <c r="DI102" s="840"/>
      <c r="DJ102" s="840"/>
      <c r="DK102" s="883"/>
      <c r="DL102" s="882"/>
      <c r="DM102" s="840"/>
      <c r="DN102" s="840"/>
      <c r="DO102" s="840"/>
      <c r="DP102" s="883"/>
      <c r="DQ102" s="882"/>
      <c r="DR102" s="840"/>
      <c r="DS102" s="840"/>
      <c r="DT102" s="840"/>
      <c r="DU102" s="883"/>
      <c r="DV102" s="906"/>
      <c r="DW102" s="907"/>
      <c r="DX102" s="907"/>
      <c r="DY102" s="907"/>
      <c r="DZ102" s="90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392</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393</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11" t="s">
        <v>396</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397</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x14ac:dyDescent="0.15">
      <c r="A109" s="904" t="s">
        <v>398</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399</v>
      </c>
      <c r="AB109" s="885"/>
      <c r="AC109" s="885"/>
      <c r="AD109" s="885"/>
      <c r="AE109" s="886"/>
      <c r="AF109" s="884" t="s">
        <v>288</v>
      </c>
      <c r="AG109" s="885"/>
      <c r="AH109" s="885"/>
      <c r="AI109" s="885"/>
      <c r="AJ109" s="886"/>
      <c r="AK109" s="884" t="s">
        <v>287</v>
      </c>
      <c r="AL109" s="885"/>
      <c r="AM109" s="885"/>
      <c r="AN109" s="885"/>
      <c r="AO109" s="886"/>
      <c r="AP109" s="884" t="s">
        <v>400</v>
      </c>
      <c r="AQ109" s="885"/>
      <c r="AR109" s="885"/>
      <c r="AS109" s="885"/>
      <c r="AT109" s="887"/>
      <c r="AU109" s="904" t="s">
        <v>398</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399</v>
      </c>
      <c r="BR109" s="885"/>
      <c r="BS109" s="885"/>
      <c r="BT109" s="885"/>
      <c r="BU109" s="886"/>
      <c r="BV109" s="884" t="s">
        <v>288</v>
      </c>
      <c r="BW109" s="885"/>
      <c r="BX109" s="885"/>
      <c r="BY109" s="885"/>
      <c r="BZ109" s="886"/>
      <c r="CA109" s="884" t="s">
        <v>287</v>
      </c>
      <c r="CB109" s="885"/>
      <c r="CC109" s="885"/>
      <c r="CD109" s="885"/>
      <c r="CE109" s="886"/>
      <c r="CF109" s="905" t="s">
        <v>400</v>
      </c>
      <c r="CG109" s="905"/>
      <c r="CH109" s="905"/>
      <c r="CI109" s="905"/>
      <c r="CJ109" s="905"/>
      <c r="CK109" s="884" t="s">
        <v>401</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399</v>
      </c>
      <c r="DH109" s="885"/>
      <c r="DI109" s="885"/>
      <c r="DJ109" s="885"/>
      <c r="DK109" s="886"/>
      <c r="DL109" s="884" t="s">
        <v>288</v>
      </c>
      <c r="DM109" s="885"/>
      <c r="DN109" s="885"/>
      <c r="DO109" s="885"/>
      <c r="DP109" s="886"/>
      <c r="DQ109" s="884" t="s">
        <v>287</v>
      </c>
      <c r="DR109" s="885"/>
      <c r="DS109" s="885"/>
      <c r="DT109" s="885"/>
      <c r="DU109" s="886"/>
      <c r="DV109" s="884" t="s">
        <v>400</v>
      </c>
      <c r="DW109" s="885"/>
      <c r="DX109" s="885"/>
      <c r="DY109" s="885"/>
      <c r="DZ109" s="887"/>
    </row>
    <row r="110" spans="1:131" s="199" customFormat="1" ht="26.25" customHeight="1" x14ac:dyDescent="0.15">
      <c r="A110" s="888" t="s">
        <v>402</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3486540</v>
      </c>
      <c r="AB110" s="892"/>
      <c r="AC110" s="892"/>
      <c r="AD110" s="892"/>
      <c r="AE110" s="893"/>
      <c r="AF110" s="894">
        <v>3094071</v>
      </c>
      <c r="AG110" s="892"/>
      <c r="AH110" s="892"/>
      <c r="AI110" s="892"/>
      <c r="AJ110" s="893"/>
      <c r="AK110" s="894">
        <v>3034809</v>
      </c>
      <c r="AL110" s="892"/>
      <c r="AM110" s="892"/>
      <c r="AN110" s="892"/>
      <c r="AO110" s="893"/>
      <c r="AP110" s="895">
        <v>9.8000000000000007</v>
      </c>
      <c r="AQ110" s="896"/>
      <c r="AR110" s="896"/>
      <c r="AS110" s="896"/>
      <c r="AT110" s="897"/>
      <c r="AU110" s="898" t="s">
        <v>62</v>
      </c>
      <c r="AV110" s="899"/>
      <c r="AW110" s="899"/>
      <c r="AX110" s="899"/>
      <c r="AY110" s="899"/>
      <c r="AZ110" s="940" t="s">
        <v>403</v>
      </c>
      <c r="BA110" s="889"/>
      <c r="BB110" s="889"/>
      <c r="BC110" s="889"/>
      <c r="BD110" s="889"/>
      <c r="BE110" s="889"/>
      <c r="BF110" s="889"/>
      <c r="BG110" s="889"/>
      <c r="BH110" s="889"/>
      <c r="BI110" s="889"/>
      <c r="BJ110" s="889"/>
      <c r="BK110" s="889"/>
      <c r="BL110" s="889"/>
      <c r="BM110" s="889"/>
      <c r="BN110" s="889"/>
      <c r="BO110" s="889"/>
      <c r="BP110" s="890"/>
      <c r="BQ110" s="926">
        <v>33853333</v>
      </c>
      <c r="BR110" s="927"/>
      <c r="BS110" s="927"/>
      <c r="BT110" s="927"/>
      <c r="BU110" s="927"/>
      <c r="BV110" s="927">
        <v>33805918</v>
      </c>
      <c r="BW110" s="927"/>
      <c r="BX110" s="927"/>
      <c r="BY110" s="927"/>
      <c r="BZ110" s="927"/>
      <c r="CA110" s="927">
        <v>34426017</v>
      </c>
      <c r="CB110" s="927"/>
      <c r="CC110" s="927"/>
      <c r="CD110" s="927"/>
      <c r="CE110" s="927"/>
      <c r="CF110" s="941">
        <v>111.2</v>
      </c>
      <c r="CG110" s="942"/>
      <c r="CH110" s="942"/>
      <c r="CI110" s="942"/>
      <c r="CJ110" s="942"/>
      <c r="CK110" s="943" t="s">
        <v>404</v>
      </c>
      <c r="CL110" s="944"/>
      <c r="CM110" s="923" t="s">
        <v>405</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112</v>
      </c>
      <c r="DH110" s="927"/>
      <c r="DI110" s="927"/>
      <c r="DJ110" s="927"/>
      <c r="DK110" s="927"/>
      <c r="DL110" s="927" t="s">
        <v>112</v>
      </c>
      <c r="DM110" s="927"/>
      <c r="DN110" s="927"/>
      <c r="DO110" s="927"/>
      <c r="DP110" s="927"/>
      <c r="DQ110" s="927" t="s">
        <v>112</v>
      </c>
      <c r="DR110" s="927"/>
      <c r="DS110" s="927"/>
      <c r="DT110" s="927"/>
      <c r="DU110" s="927"/>
      <c r="DV110" s="928" t="s">
        <v>112</v>
      </c>
      <c r="DW110" s="928"/>
      <c r="DX110" s="928"/>
      <c r="DY110" s="928"/>
      <c r="DZ110" s="929"/>
    </row>
    <row r="111" spans="1:131" s="199" customFormat="1" ht="26.25" customHeight="1" x14ac:dyDescent="0.15">
      <c r="A111" s="930" t="s">
        <v>406</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112</v>
      </c>
      <c r="AB111" s="934"/>
      <c r="AC111" s="934"/>
      <c r="AD111" s="934"/>
      <c r="AE111" s="935"/>
      <c r="AF111" s="936" t="s">
        <v>112</v>
      </c>
      <c r="AG111" s="934"/>
      <c r="AH111" s="934"/>
      <c r="AI111" s="934"/>
      <c r="AJ111" s="935"/>
      <c r="AK111" s="936" t="s">
        <v>112</v>
      </c>
      <c r="AL111" s="934"/>
      <c r="AM111" s="934"/>
      <c r="AN111" s="934"/>
      <c r="AO111" s="935"/>
      <c r="AP111" s="937" t="s">
        <v>112</v>
      </c>
      <c r="AQ111" s="938"/>
      <c r="AR111" s="938"/>
      <c r="AS111" s="938"/>
      <c r="AT111" s="939"/>
      <c r="AU111" s="900"/>
      <c r="AV111" s="901"/>
      <c r="AW111" s="901"/>
      <c r="AX111" s="901"/>
      <c r="AY111" s="901"/>
      <c r="AZ111" s="949" t="s">
        <v>407</v>
      </c>
      <c r="BA111" s="950"/>
      <c r="BB111" s="950"/>
      <c r="BC111" s="950"/>
      <c r="BD111" s="950"/>
      <c r="BE111" s="950"/>
      <c r="BF111" s="950"/>
      <c r="BG111" s="950"/>
      <c r="BH111" s="950"/>
      <c r="BI111" s="950"/>
      <c r="BJ111" s="950"/>
      <c r="BK111" s="950"/>
      <c r="BL111" s="950"/>
      <c r="BM111" s="950"/>
      <c r="BN111" s="950"/>
      <c r="BO111" s="950"/>
      <c r="BP111" s="951"/>
      <c r="BQ111" s="919">
        <v>11811862</v>
      </c>
      <c r="BR111" s="920"/>
      <c r="BS111" s="920"/>
      <c r="BT111" s="920"/>
      <c r="BU111" s="920"/>
      <c r="BV111" s="920">
        <v>11483610</v>
      </c>
      <c r="BW111" s="920"/>
      <c r="BX111" s="920"/>
      <c r="BY111" s="920"/>
      <c r="BZ111" s="920"/>
      <c r="CA111" s="920">
        <v>11151697</v>
      </c>
      <c r="CB111" s="920"/>
      <c r="CC111" s="920"/>
      <c r="CD111" s="920"/>
      <c r="CE111" s="920"/>
      <c r="CF111" s="914">
        <v>36</v>
      </c>
      <c r="CG111" s="915"/>
      <c r="CH111" s="915"/>
      <c r="CI111" s="915"/>
      <c r="CJ111" s="915"/>
      <c r="CK111" s="945"/>
      <c r="CL111" s="946"/>
      <c r="CM111" s="916" t="s">
        <v>408</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112</v>
      </c>
      <c r="DH111" s="920"/>
      <c r="DI111" s="920"/>
      <c r="DJ111" s="920"/>
      <c r="DK111" s="920"/>
      <c r="DL111" s="920" t="s">
        <v>112</v>
      </c>
      <c r="DM111" s="920"/>
      <c r="DN111" s="920"/>
      <c r="DO111" s="920"/>
      <c r="DP111" s="920"/>
      <c r="DQ111" s="920" t="s">
        <v>112</v>
      </c>
      <c r="DR111" s="920"/>
      <c r="DS111" s="920"/>
      <c r="DT111" s="920"/>
      <c r="DU111" s="920"/>
      <c r="DV111" s="921" t="s">
        <v>112</v>
      </c>
      <c r="DW111" s="921"/>
      <c r="DX111" s="921"/>
      <c r="DY111" s="921"/>
      <c r="DZ111" s="922"/>
    </row>
    <row r="112" spans="1:131" s="199" customFormat="1" ht="26.25" customHeight="1" x14ac:dyDescent="0.15">
      <c r="A112" s="952" t="s">
        <v>409</v>
      </c>
      <c r="B112" s="953"/>
      <c r="C112" s="950" t="s">
        <v>410</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112</v>
      </c>
      <c r="AB112" s="959"/>
      <c r="AC112" s="959"/>
      <c r="AD112" s="959"/>
      <c r="AE112" s="960"/>
      <c r="AF112" s="961" t="s">
        <v>112</v>
      </c>
      <c r="AG112" s="959"/>
      <c r="AH112" s="959"/>
      <c r="AI112" s="959"/>
      <c r="AJ112" s="960"/>
      <c r="AK112" s="961" t="s">
        <v>112</v>
      </c>
      <c r="AL112" s="959"/>
      <c r="AM112" s="959"/>
      <c r="AN112" s="959"/>
      <c r="AO112" s="960"/>
      <c r="AP112" s="962" t="s">
        <v>112</v>
      </c>
      <c r="AQ112" s="963"/>
      <c r="AR112" s="963"/>
      <c r="AS112" s="963"/>
      <c r="AT112" s="964"/>
      <c r="AU112" s="900"/>
      <c r="AV112" s="901"/>
      <c r="AW112" s="901"/>
      <c r="AX112" s="901"/>
      <c r="AY112" s="901"/>
      <c r="AZ112" s="949" t="s">
        <v>411</v>
      </c>
      <c r="BA112" s="950"/>
      <c r="BB112" s="950"/>
      <c r="BC112" s="950"/>
      <c r="BD112" s="950"/>
      <c r="BE112" s="950"/>
      <c r="BF112" s="950"/>
      <c r="BG112" s="950"/>
      <c r="BH112" s="950"/>
      <c r="BI112" s="950"/>
      <c r="BJ112" s="950"/>
      <c r="BK112" s="950"/>
      <c r="BL112" s="950"/>
      <c r="BM112" s="950"/>
      <c r="BN112" s="950"/>
      <c r="BO112" s="950"/>
      <c r="BP112" s="951"/>
      <c r="BQ112" s="919">
        <v>19531167</v>
      </c>
      <c r="BR112" s="920"/>
      <c r="BS112" s="920"/>
      <c r="BT112" s="920"/>
      <c r="BU112" s="920"/>
      <c r="BV112" s="920">
        <v>18237747</v>
      </c>
      <c r="BW112" s="920"/>
      <c r="BX112" s="920"/>
      <c r="BY112" s="920"/>
      <c r="BZ112" s="920"/>
      <c r="CA112" s="920">
        <v>17150925</v>
      </c>
      <c r="CB112" s="920"/>
      <c r="CC112" s="920"/>
      <c r="CD112" s="920"/>
      <c r="CE112" s="920"/>
      <c r="CF112" s="914">
        <v>55.4</v>
      </c>
      <c r="CG112" s="915"/>
      <c r="CH112" s="915"/>
      <c r="CI112" s="915"/>
      <c r="CJ112" s="915"/>
      <c r="CK112" s="945"/>
      <c r="CL112" s="946"/>
      <c r="CM112" s="916" t="s">
        <v>412</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112</v>
      </c>
      <c r="DH112" s="920"/>
      <c r="DI112" s="920"/>
      <c r="DJ112" s="920"/>
      <c r="DK112" s="920"/>
      <c r="DL112" s="920" t="s">
        <v>112</v>
      </c>
      <c r="DM112" s="920"/>
      <c r="DN112" s="920"/>
      <c r="DO112" s="920"/>
      <c r="DP112" s="920"/>
      <c r="DQ112" s="920" t="s">
        <v>112</v>
      </c>
      <c r="DR112" s="920"/>
      <c r="DS112" s="920"/>
      <c r="DT112" s="920"/>
      <c r="DU112" s="920"/>
      <c r="DV112" s="921" t="s">
        <v>112</v>
      </c>
      <c r="DW112" s="921"/>
      <c r="DX112" s="921"/>
      <c r="DY112" s="921"/>
      <c r="DZ112" s="922"/>
    </row>
    <row r="113" spans="1:130" s="199" customFormat="1" ht="26.25" customHeight="1" x14ac:dyDescent="0.15">
      <c r="A113" s="954"/>
      <c r="B113" s="955"/>
      <c r="C113" s="950" t="s">
        <v>413</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1779824</v>
      </c>
      <c r="AB113" s="934"/>
      <c r="AC113" s="934"/>
      <c r="AD113" s="934"/>
      <c r="AE113" s="935"/>
      <c r="AF113" s="936">
        <v>1803687</v>
      </c>
      <c r="AG113" s="934"/>
      <c r="AH113" s="934"/>
      <c r="AI113" s="934"/>
      <c r="AJ113" s="935"/>
      <c r="AK113" s="936">
        <v>1779113</v>
      </c>
      <c r="AL113" s="934"/>
      <c r="AM113" s="934"/>
      <c r="AN113" s="934"/>
      <c r="AO113" s="935"/>
      <c r="AP113" s="937">
        <v>5.7</v>
      </c>
      <c r="AQ113" s="938"/>
      <c r="AR113" s="938"/>
      <c r="AS113" s="938"/>
      <c r="AT113" s="939"/>
      <c r="AU113" s="900"/>
      <c r="AV113" s="901"/>
      <c r="AW113" s="901"/>
      <c r="AX113" s="901"/>
      <c r="AY113" s="901"/>
      <c r="AZ113" s="949" t="s">
        <v>414</v>
      </c>
      <c r="BA113" s="950"/>
      <c r="BB113" s="950"/>
      <c r="BC113" s="950"/>
      <c r="BD113" s="950"/>
      <c r="BE113" s="950"/>
      <c r="BF113" s="950"/>
      <c r="BG113" s="950"/>
      <c r="BH113" s="950"/>
      <c r="BI113" s="950"/>
      <c r="BJ113" s="950"/>
      <c r="BK113" s="950"/>
      <c r="BL113" s="950"/>
      <c r="BM113" s="950"/>
      <c r="BN113" s="950"/>
      <c r="BO113" s="950"/>
      <c r="BP113" s="951"/>
      <c r="BQ113" s="919">
        <v>424663</v>
      </c>
      <c r="BR113" s="920"/>
      <c r="BS113" s="920"/>
      <c r="BT113" s="920"/>
      <c r="BU113" s="920"/>
      <c r="BV113" s="920">
        <v>329884</v>
      </c>
      <c r="BW113" s="920"/>
      <c r="BX113" s="920"/>
      <c r="BY113" s="920"/>
      <c r="BZ113" s="920"/>
      <c r="CA113" s="920">
        <v>244224</v>
      </c>
      <c r="CB113" s="920"/>
      <c r="CC113" s="920"/>
      <c r="CD113" s="920"/>
      <c r="CE113" s="920"/>
      <c r="CF113" s="914">
        <v>0.8</v>
      </c>
      <c r="CG113" s="915"/>
      <c r="CH113" s="915"/>
      <c r="CI113" s="915"/>
      <c r="CJ113" s="915"/>
      <c r="CK113" s="945"/>
      <c r="CL113" s="946"/>
      <c r="CM113" s="916" t="s">
        <v>415</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112</v>
      </c>
      <c r="DH113" s="959"/>
      <c r="DI113" s="959"/>
      <c r="DJ113" s="959"/>
      <c r="DK113" s="960"/>
      <c r="DL113" s="961" t="s">
        <v>112</v>
      </c>
      <c r="DM113" s="959"/>
      <c r="DN113" s="959"/>
      <c r="DO113" s="959"/>
      <c r="DP113" s="960"/>
      <c r="DQ113" s="961" t="s">
        <v>112</v>
      </c>
      <c r="DR113" s="959"/>
      <c r="DS113" s="959"/>
      <c r="DT113" s="959"/>
      <c r="DU113" s="960"/>
      <c r="DV113" s="962" t="s">
        <v>112</v>
      </c>
      <c r="DW113" s="963"/>
      <c r="DX113" s="963"/>
      <c r="DY113" s="963"/>
      <c r="DZ113" s="964"/>
    </row>
    <row r="114" spans="1:130" s="199" customFormat="1" ht="26.25" customHeight="1" x14ac:dyDescent="0.15">
      <c r="A114" s="954"/>
      <c r="B114" s="955"/>
      <c r="C114" s="950" t="s">
        <v>416</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81162</v>
      </c>
      <c r="AB114" s="959"/>
      <c r="AC114" s="959"/>
      <c r="AD114" s="959"/>
      <c r="AE114" s="960"/>
      <c r="AF114" s="961">
        <v>82827</v>
      </c>
      <c r="AG114" s="959"/>
      <c r="AH114" s="959"/>
      <c r="AI114" s="959"/>
      <c r="AJ114" s="960"/>
      <c r="AK114" s="961">
        <v>82691</v>
      </c>
      <c r="AL114" s="959"/>
      <c r="AM114" s="959"/>
      <c r="AN114" s="959"/>
      <c r="AO114" s="960"/>
      <c r="AP114" s="962">
        <v>0.3</v>
      </c>
      <c r="AQ114" s="963"/>
      <c r="AR114" s="963"/>
      <c r="AS114" s="963"/>
      <c r="AT114" s="964"/>
      <c r="AU114" s="900"/>
      <c r="AV114" s="901"/>
      <c r="AW114" s="901"/>
      <c r="AX114" s="901"/>
      <c r="AY114" s="901"/>
      <c r="AZ114" s="949" t="s">
        <v>417</v>
      </c>
      <c r="BA114" s="950"/>
      <c r="BB114" s="950"/>
      <c r="BC114" s="950"/>
      <c r="BD114" s="950"/>
      <c r="BE114" s="950"/>
      <c r="BF114" s="950"/>
      <c r="BG114" s="950"/>
      <c r="BH114" s="950"/>
      <c r="BI114" s="950"/>
      <c r="BJ114" s="950"/>
      <c r="BK114" s="950"/>
      <c r="BL114" s="950"/>
      <c r="BM114" s="950"/>
      <c r="BN114" s="950"/>
      <c r="BO114" s="950"/>
      <c r="BP114" s="951"/>
      <c r="BQ114" s="919">
        <v>9175209</v>
      </c>
      <c r="BR114" s="920"/>
      <c r="BS114" s="920"/>
      <c r="BT114" s="920"/>
      <c r="BU114" s="920"/>
      <c r="BV114" s="920">
        <v>8982206</v>
      </c>
      <c r="BW114" s="920"/>
      <c r="BX114" s="920"/>
      <c r="BY114" s="920"/>
      <c r="BZ114" s="920"/>
      <c r="CA114" s="920">
        <v>9072387</v>
      </c>
      <c r="CB114" s="920"/>
      <c r="CC114" s="920"/>
      <c r="CD114" s="920"/>
      <c r="CE114" s="920"/>
      <c r="CF114" s="914">
        <v>29.3</v>
      </c>
      <c r="CG114" s="915"/>
      <c r="CH114" s="915"/>
      <c r="CI114" s="915"/>
      <c r="CJ114" s="915"/>
      <c r="CK114" s="945"/>
      <c r="CL114" s="946"/>
      <c r="CM114" s="916" t="s">
        <v>418</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112</v>
      </c>
      <c r="DH114" s="959"/>
      <c r="DI114" s="959"/>
      <c r="DJ114" s="959"/>
      <c r="DK114" s="960"/>
      <c r="DL114" s="961" t="s">
        <v>112</v>
      </c>
      <c r="DM114" s="959"/>
      <c r="DN114" s="959"/>
      <c r="DO114" s="959"/>
      <c r="DP114" s="960"/>
      <c r="DQ114" s="961" t="s">
        <v>112</v>
      </c>
      <c r="DR114" s="959"/>
      <c r="DS114" s="959"/>
      <c r="DT114" s="959"/>
      <c r="DU114" s="960"/>
      <c r="DV114" s="962" t="s">
        <v>112</v>
      </c>
      <c r="DW114" s="963"/>
      <c r="DX114" s="963"/>
      <c r="DY114" s="963"/>
      <c r="DZ114" s="964"/>
    </row>
    <row r="115" spans="1:130" s="199" customFormat="1" ht="26.25" customHeight="1" x14ac:dyDescent="0.15">
      <c r="A115" s="954"/>
      <c r="B115" s="955"/>
      <c r="C115" s="950" t="s">
        <v>419</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149520</v>
      </c>
      <c r="AB115" s="934"/>
      <c r="AC115" s="934"/>
      <c r="AD115" s="934"/>
      <c r="AE115" s="935"/>
      <c r="AF115" s="936">
        <v>178349</v>
      </c>
      <c r="AG115" s="934"/>
      <c r="AH115" s="934"/>
      <c r="AI115" s="934"/>
      <c r="AJ115" s="935"/>
      <c r="AK115" s="936">
        <v>177774</v>
      </c>
      <c r="AL115" s="934"/>
      <c r="AM115" s="934"/>
      <c r="AN115" s="934"/>
      <c r="AO115" s="935"/>
      <c r="AP115" s="937">
        <v>0.6</v>
      </c>
      <c r="AQ115" s="938"/>
      <c r="AR115" s="938"/>
      <c r="AS115" s="938"/>
      <c r="AT115" s="939"/>
      <c r="AU115" s="900"/>
      <c r="AV115" s="901"/>
      <c r="AW115" s="901"/>
      <c r="AX115" s="901"/>
      <c r="AY115" s="901"/>
      <c r="AZ115" s="949" t="s">
        <v>420</v>
      </c>
      <c r="BA115" s="950"/>
      <c r="BB115" s="950"/>
      <c r="BC115" s="950"/>
      <c r="BD115" s="950"/>
      <c r="BE115" s="950"/>
      <c r="BF115" s="950"/>
      <c r="BG115" s="950"/>
      <c r="BH115" s="950"/>
      <c r="BI115" s="950"/>
      <c r="BJ115" s="950"/>
      <c r="BK115" s="950"/>
      <c r="BL115" s="950"/>
      <c r="BM115" s="950"/>
      <c r="BN115" s="950"/>
      <c r="BO115" s="950"/>
      <c r="BP115" s="951"/>
      <c r="BQ115" s="919">
        <v>456685</v>
      </c>
      <c r="BR115" s="920"/>
      <c r="BS115" s="920"/>
      <c r="BT115" s="920"/>
      <c r="BU115" s="920"/>
      <c r="BV115" s="920">
        <v>312608</v>
      </c>
      <c r="BW115" s="920"/>
      <c r="BX115" s="920"/>
      <c r="BY115" s="920"/>
      <c r="BZ115" s="920"/>
      <c r="CA115" s="920">
        <v>266398</v>
      </c>
      <c r="CB115" s="920"/>
      <c r="CC115" s="920"/>
      <c r="CD115" s="920"/>
      <c r="CE115" s="920"/>
      <c r="CF115" s="914">
        <v>0.9</v>
      </c>
      <c r="CG115" s="915"/>
      <c r="CH115" s="915"/>
      <c r="CI115" s="915"/>
      <c r="CJ115" s="915"/>
      <c r="CK115" s="945"/>
      <c r="CL115" s="946"/>
      <c r="CM115" s="949" t="s">
        <v>421</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v>8511505</v>
      </c>
      <c r="DH115" s="959"/>
      <c r="DI115" s="959"/>
      <c r="DJ115" s="959"/>
      <c r="DK115" s="960"/>
      <c r="DL115" s="961">
        <v>8183253</v>
      </c>
      <c r="DM115" s="959"/>
      <c r="DN115" s="959"/>
      <c r="DO115" s="959"/>
      <c r="DP115" s="960"/>
      <c r="DQ115" s="961">
        <v>8346605</v>
      </c>
      <c r="DR115" s="959"/>
      <c r="DS115" s="959"/>
      <c r="DT115" s="959"/>
      <c r="DU115" s="960"/>
      <c r="DV115" s="962">
        <v>26.9</v>
      </c>
      <c r="DW115" s="963"/>
      <c r="DX115" s="963"/>
      <c r="DY115" s="963"/>
      <c r="DZ115" s="964"/>
    </row>
    <row r="116" spans="1:130" s="199" customFormat="1" ht="26.25" customHeight="1" x14ac:dyDescent="0.15">
      <c r="A116" s="956"/>
      <c r="B116" s="957"/>
      <c r="C116" s="965" t="s">
        <v>422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112</v>
      </c>
      <c r="AB116" s="959"/>
      <c r="AC116" s="959"/>
      <c r="AD116" s="959"/>
      <c r="AE116" s="960"/>
      <c r="AF116" s="961" t="s">
        <v>112</v>
      </c>
      <c r="AG116" s="959"/>
      <c r="AH116" s="959"/>
      <c r="AI116" s="959"/>
      <c r="AJ116" s="960"/>
      <c r="AK116" s="961" t="s">
        <v>112</v>
      </c>
      <c r="AL116" s="959"/>
      <c r="AM116" s="959"/>
      <c r="AN116" s="959"/>
      <c r="AO116" s="960"/>
      <c r="AP116" s="962" t="s">
        <v>112</v>
      </c>
      <c r="AQ116" s="963"/>
      <c r="AR116" s="963"/>
      <c r="AS116" s="963"/>
      <c r="AT116" s="964"/>
      <c r="AU116" s="900"/>
      <c r="AV116" s="901"/>
      <c r="AW116" s="901"/>
      <c r="AX116" s="901"/>
      <c r="AY116" s="901"/>
      <c r="AZ116" s="967" t="s">
        <v>423</v>
      </c>
      <c r="BA116" s="968"/>
      <c r="BB116" s="968"/>
      <c r="BC116" s="968"/>
      <c r="BD116" s="968"/>
      <c r="BE116" s="968"/>
      <c r="BF116" s="968"/>
      <c r="BG116" s="968"/>
      <c r="BH116" s="968"/>
      <c r="BI116" s="968"/>
      <c r="BJ116" s="968"/>
      <c r="BK116" s="968"/>
      <c r="BL116" s="968"/>
      <c r="BM116" s="968"/>
      <c r="BN116" s="968"/>
      <c r="BO116" s="968"/>
      <c r="BP116" s="969"/>
      <c r="BQ116" s="919" t="s">
        <v>112</v>
      </c>
      <c r="BR116" s="920"/>
      <c r="BS116" s="920"/>
      <c r="BT116" s="920"/>
      <c r="BU116" s="920"/>
      <c r="BV116" s="920" t="s">
        <v>112</v>
      </c>
      <c r="BW116" s="920"/>
      <c r="BX116" s="920"/>
      <c r="BY116" s="920"/>
      <c r="BZ116" s="920"/>
      <c r="CA116" s="920" t="s">
        <v>112</v>
      </c>
      <c r="CB116" s="920"/>
      <c r="CC116" s="920"/>
      <c r="CD116" s="920"/>
      <c r="CE116" s="920"/>
      <c r="CF116" s="914" t="s">
        <v>112</v>
      </c>
      <c r="CG116" s="915"/>
      <c r="CH116" s="915"/>
      <c r="CI116" s="915"/>
      <c r="CJ116" s="915"/>
      <c r="CK116" s="945"/>
      <c r="CL116" s="946"/>
      <c r="CM116" s="916" t="s">
        <v>424</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3300357</v>
      </c>
      <c r="DH116" s="959"/>
      <c r="DI116" s="959"/>
      <c r="DJ116" s="959"/>
      <c r="DK116" s="960"/>
      <c r="DL116" s="961">
        <v>3300357</v>
      </c>
      <c r="DM116" s="959"/>
      <c r="DN116" s="959"/>
      <c r="DO116" s="959"/>
      <c r="DP116" s="960"/>
      <c r="DQ116" s="961">
        <v>2805092</v>
      </c>
      <c r="DR116" s="959"/>
      <c r="DS116" s="959"/>
      <c r="DT116" s="959"/>
      <c r="DU116" s="960"/>
      <c r="DV116" s="962">
        <v>9.1</v>
      </c>
      <c r="DW116" s="963"/>
      <c r="DX116" s="963"/>
      <c r="DY116" s="963"/>
      <c r="DZ116" s="964"/>
    </row>
    <row r="117" spans="1:130" s="199" customFormat="1" ht="26.25" customHeight="1" x14ac:dyDescent="0.15">
      <c r="A117" s="904" t="s">
        <v>171</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425</v>
      </c>
      <c r="Z117" s="886"/>
      <c r="AA117" s="976">
        <v>5497046</v>
      </c>
      <c r="AB117" s="977"/>
      <c r="AC117" s="977"/>
      <c r="AD117" s="977"/>
      <c r="AE117" s="978"/>
      <c r="AF117" s="979">
        <v>5158934</v>
      </c>
      <c r="AG117" s="977"/>
      <c r="AH117" s="977"/>
      <c r="AI117" s="977"/>
      <c r="AJ117" s="978"/>
      <c r="AK117" s="979">
        <v>5074387</v>
      </c>
      <c r="AL117" s="977"/>
      <c r="AM117" s="977"/>
      <c r="AN117" s="977"/>
      <c r="AO117" s="978"/>
      <c r="AP117" s="980"/>
      <c r="AQ117" s="981"/>
      <c r="AR117" s="981"/>
      <c r="AS117" s="981"/>
      <c r="AT117" s="982"/>
      <c r="AU117" s="900"/>
      <c r="AV117" s="901"/>
      <c r="AW117" s="901"/>
      <c r="AX117" s="901"/>
      <c r="AY117" s="901"/>
      <c r="AZ117" s="967" t="s">
        <v>426</v>
      </c>
      <c r="BA117" s="968"/>
      <c r="BB117" s="968"/>
      <c r="BC117" s="968"/>
      <c r="BD117" s="968"/>
      <c r="BE117" s="968"/>
      <c r="BF117" s="968"/>
      <c r="BG117" s="968"/>
      <c r="BH117" s="968"/>
      <c r="BI117" s="968"/>
      <c r="BJ117" s="968"/>
      <c r="BK117" s="968"/>
      <c r="BL117" s="968"/>
      <c r="BM117" s="968"/>
      <c r="BN117" s="968"/>
      <c r="BO117" s="968"/>
      <c r="BP117" s="969"/>
      <c r="BQ117" s="919" t="s">
        <v>112</v>
      </c>
      <c r="BR117" s="920"/>
      <c r="BS117" s="920"/>
      <c r="BT117" s="920"/>
      <c r="BU117" s="920"/>
      <c r="BV117" s="920" t="s">
        <v>112</v>
      </c>
      <c r="BW117" s="920"/>
      <c r="BX117" s="920"/>
      <c r="BY117" s="920"/>
      <c r="BZ117" s="920"/>
      <c r="CA117" s="920" t="s">
        <v>112</v>
      </c>
      <c r="CB117" s="920"/>
      <c r="CC117" s="920"/>
      <c r="CD117" s="920"/>
      <c r="CE117" s="920"/>
      <c r="CF117" s="914" t="s">
        <v>112</v>
      </c>
      <c r="CG117" s="915"/>
      <c r="CH117" s="915"/>
      <c r="CI117" s="915"/>
      <c r="CJ117" s="915"/>
      <c r="CK117" s="945"/>
      <c r="CL117" s="946"/>
      <c r="CM117" s="916" t="s">
        <v>427</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112</v>
      </c>
      <c r="DH117" s="959"/>
      <c r="DI117" s="959"/>
      <c r="DJ117" s="959"/>
      <c r="DK117" s="960"/>
      <c r="DL117" s="961" t="s">
        <v>112</v>
      </c>
      <c r="DM117" s="959"/>
      <c r="DN117" s="959"/>
      <c r="DO117" s="959"/>
      <c r="DP117" s="960"/>
      <c r="DQ117" s="961" t="s">
        <v>112</v>
      </c>
      <c r="DR117" s="959"/>
      <c r="DS117" s="959"/>
      <c r="DT117" s="959"/>
      <c r="DU117" s="960"/>
      <c r="DV117" s="962" t="s">
        <v>112</v>
      </c>
      <c r="DW117" s="963"/>
      <c r="DX117" s="963"/>
      <c r="DY117" s="963"/>
      <c r="DZ117" s="964"/>
    </row>
    <row r="118" spans="1:130" s="199" customFormat="1" ht="26.25" customHeight="1" x14ac:dyDescent="0.15">
      <c r="A118" s="904" t="s">
        <v>401</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399</v>
      </c>
      <c r="AB118" s="885"/>
      <c r="AC118" s="885"/>
      <c r="AD118" s="885"/>
      <c r="AE118" s="886"/>
      <c r="AF118" s="884" t="s">
        <v>288</v>
      </c>
      <c r="AG118" s="885"/>
      <c r="AH118" s="885"/>
      <c r="AI118" s="885"/>
      <c r="AJ118" s="886"/>
      <c r="AK118" s="884" t="s">
        <v>287</v>
      </c>
      <c r="AL118" s="885"/>
      <c r="AM118" s="885"/>
      <c r="AN118" s="885"/>
      <c r="AO118" s="886"/>
      <c r="AP118" s="971" t="s">
        <v>400</v>
      </c>
      <c r="AQ118" s="972"/>
      <c r="AR118" s="972"/>
      <c r="AS118" s="972"/>
      <c r="AT118" s="973"/>
      <c r="AU118" s="900"/>
      <c r="AV118" s="901"/>
      <c r="AW118" s="901"/>
      <c r="AX118" s="901"/>
      <c r="AY118" s="901"/>
      <c r="AZ118" s="974" t="s">
        <v>428</v>
      </c>
      <c r="BA118" s="965"/>
      <c r="BB118" s="965"/>
      <c r="BC118" s="965"/>
      <c r="BD118" s="965"/>
      <c r="BE118" s="965"/>
      <c r="BF118" s="965"/>
      <c r="BG118" s="965"/>
      <c r="BH118" s="965"/>
      <c r="BI118" s="965"/>
      <c r="BJ118" s="965"/>
      <c r="BK118" s="965"/>
      <c r="BL118" s="965"/>
      <c r="BM118" s="965"/>
      <c r="BN118" s="965"/>
      <c r="BO118" s="965"/>
      <c r="BP118" s="966"/>
      <c r="BQ118" s="997" t="s">
        <v>112</v>
      </c>
      <c r="BR118" s="998"/>
      <c r="BS118" s="998"/>
      <c r="BT118" s="998"/>
      <c r="BU118" s="998"/>
      <c r="BV118" s="998" t="s">
        <v>112</v>
      </c>
      <c r="BW118" s="998"/>
      <c r="BX118" s="998"/>
      <c r="BY118" s="998"/>
      <c r="BZ118" s="998"/>
      <c r="CA118" s="998" t="s">
        <v>112</v>
      </c>
      <c r="CB118" s="998"/>
      <c r="CC118" s="998"/>
      <c r="CD118" s="998"/>
      <c r="CE118" s="998"/>
      <c r="CF118" s="914" t="s">
        <v>112</v>
      </c>
      <c r="CG118" s="915"/>
      <c r="CH118" s="915"/>
      <c r="CI118" s="915"/>
      <c r="CJ118" s="915"/>
      <c r="CK118" s="945"/>
      <c r="CL118" s="946"/>
      <c r="CM118" s="916" t="s">
        <v>429</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112</v>
      </c>
      <c r="DH118" s="959"/>
      <c r="DI118" s="959"/>
      <c r="DJ118" s="959"/>
      <c r="DK118" s="960"/>
      <c r="DL118" s="961" t="s">
        <v>112</v>
      </c>
      <c r="DM118" s="959"/>
      <c r="DN118" s="959"/>
      <c r="DO118" s="959"/>
      <c r="DP118" s="960"/>
      <c r="DQ118" s="961" t="s">
        <v>112</v>
      </c>
      <c r="DR118" s="959"/>
      <c r="DS118" s="959"/>
      <c r="DT118" s="959"/>
      <c r="DU118" s="960"/>
      <c r="DV118" s="962" t="s">
        <v>112</v>
      </c>
      <c r="DW118" s="963"/>
      <c r="DX118" s="963"/>
      <c r="DY118" s="963"/>
      <c r="DZ118" s="964"/>
    </row>
    <row r="119" spans="1:130" s="199" customFormat="1" ht="26.25" customHeight="1" x14ac:dyDescent="0.15">
      <c r="A119" s="1058" t="s">
        <v>404</v>
      </c>
      <c r="B119" s="944"/>
      <c r="C119" s="923" t="s">
        <v>405</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112</v>
      </c>
      <c r="AB119" s="892"/>
      <c r="AC119" s="892"/>
      <c r="AD119" s="892"/>
      <c r="AE119" s="893"/>
      <c r="AF119" s="894" t="s">
        <v>112</v>
      </c>
      <c r="AG119" s="892"/>
      <c r="AH119" s="892"/>
      <c r="AI119" s="892"/>
      <c r="AJ119" s="893"/>
      <c r="AK119" s="894" t="s">
        <v>112</v>
      </c>
      <c r="AL119" s="892"/>
      <c r="AM119" s="892"/>
      <c r="AN119" s="892"/>
      <c r="AO119" s="893"/>
      <c r="AP119" s="895" t="s">
        <v>112</v>
      </c>
      <c r="AQ119" s="896"/>
      <c r="AR119" s="896"/>
      <c r="AS119" s="896"/>
      <c r="AT119" s="897"/>
      <c r="AU119" s="902"/>
      <c r="AV119" s="903"/>
      <c r="AW119" s="903"/>
      <c r="AX119" s="903"/>
      <c r="AY119" s="903"/>
      <c r="AZ119" s="230" t="s">
        <v>171</v>
      </c>
      <c r="BA119" s="230"/>
      <c r="BB119" s="230"/>
      <c r="BC119" s="230"/>
      <c r="BD119" s="230"/>
      <c r="BE119" s="230"/>
      <c r="BF119" s="230"/>
      <c r="BG119" s="230"/>
      <c r="BH119" s="230"/>
      <c r="BI119" s="230"/>
      <c r="BJ119" s="230"/>
      <c r="BK119" s="230"/>
      <c r="BL119" s="230"/>
      <c r="BM119" s="230"/>
      <c r="BN119" s="230"/>
      <c r="BO119" s="975" t="s">
        <v>430</v>
      </c>
      <c r="BP119" s="1006"/>
      <c r="BQ119" s="997">
        <v>75252919</v>
      </c>
      <c r="BR119" s="998"/>
      <c r="BS119" s="998"/>
      <c r="BT119" s="998"/>
      <c r="BU119" s="998"/>
      <c r="BV119" s="998">
        <v>73151973</v>
      </c>
      <c r="BW119" s="998"/>
      <c r="BX119" s="998"/>
      <c r="BY119" s="998"/>
      <c r="BZ119" s="998"/>
      <c r="CA119" s="998">
        <v>72311648</v>
      </c>
      <c r="CB119" s="998"/>
      <c r="CC119" s="998"/>
      <c r="CD119" s="998"/>
      <c r="CE119" s="998"/>
      <c r="CF119" s="999"/>
      <c r="CG119" s="1000"/>
      <c r="CH119" s="1000"/>
      <c r="CI119" s="1000"/>
      <c r="CJ119" s="1001"/>
      <c r="CK119" s="947"/>
      <c r="CL119" s="948"/>
      <c r="CM119" s="1002" t="s">
        <v>431</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t="s">
        <v>112</v>
      </c>
      <c r="DH119" s="984"/>
      <c r="DI119" s="984"/>
      <c r="DJ119" s="984"/>
      <c r="DK119" s="985"/>
      <c r="DL119" s="983" t="s">
        <v>112</v>
      </c>
      <c r="DM119" s="984"/>
      <c r="DN119" s="984"/>
      <c r="DO119" s="984"/>
      <c r="DP119" s="985"/>
      <c r="DQ119" s="983" t="s">
        <v>112</v>
      </c>
      <c r="DR119" s="984"/>
      <c r="DS119" s="984"/>
      <c r="DT119" s="984"/>
      <c r="DU119" s="985"/>
      <c r="DV119" s="986" t="s">
        <v>112</v>
      </c>
      <c r="DW119" s="987"/>
      <c r="DX119" s="987"/>
      <c r="DY119" s="987"/>
      <c r="DZ119" s="988"/>
    </row>
    <row r="120" spans="1:130" s="199" customFormat="1" ht="26.25" customHeight="1" x14ac:dyDescent="0.15">
      <c r="A120" s="1059"/>
      <c r="B120" s="946"/>
      <c r="C120" s="916" t="s">
        <v>408</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112</v>
      </c>
      <c r="AB120" s="959"/>
      <c r="AC120" s="959"/>
      <c r="AD120" s="959"/>
      <c r="AE120" s="960"/>
      <c r="AF120" s="961" t="s">
        <v>112</v>
      </c>
      <c r="AG120" s="959"/>
      <c r="AH120" s="959"/>
      <c r="AI120" s="959"/>
      <c r="AJ120" s="960"/>
      <c r="AK120" s="961" t="s">
        <v>112</v>
      </c>
      <c r="AL120" s="959"/>
      <c r="AM120" s="959"/>
      <c r="AN120" s="959"/>
      <c r="AO120" s="960"/>
      <c r="AP120" s="962" t="s">
        <v>112</v>
      </c>
      <c r="AQ120" s="963"/>
      <c r="AR120" s="963"/>
      <c r="AS120" s="963"/>
      <c r="AT120" s="964"/>
      <c r="AU120" s="989" t="s">
        <v>432</v>
      </c>
      <c r="AV120" s="990"/>
      <c r="AW120" s="990"/>
      <c r="AX120" s="990"/>
      <c r="AY120" s="991"/>
      <c r="AZ120" s="940" t="s">
        <v>433</v>
      </c>
      <c r="BA120" s="889"/>
      <c r="BB120" s="889"/>
      <c r="BC120" s="889"/>
      <c r="BD120" s="889"/>
      <c r="BE120" s="889"/>
      <c r="BF120" s="889"/>
      <c r="BG120" s="889"/>
      <c r="BH120" s="889"/>
      <c r="BI120" s="889"/>
      <c r="BJ120" s="889"/>
      <c r="BK120" s="889"/>
      <c r="BL120" s="889"/>
      <c r="BM120" s="889"/>
      <c r="BN120" s="889"/>
      <c r="BO120" s="889"/>
      <c r="BP120" s="890"/>
      <c r="BQ120" s="926">
        <v>14200005</v>
      </c>
      <c r="BR120" s="927"/>
      <c r="BS120" s="927"/>
      <c r="BT120" s="927"/>
      <c r="BU120" s="927"/>
      <c r="BV120" s="927">
        <v>14819340</v>
      </c>
      <c r="BW120" s="927"/>
      <c r="BX120" s="927"/>
      <c r="BY120" s="927"/>
      <c r="BZ120" s="927"/>
      <c r="CA120" s="927">
        <v>14426572</v>
      </c>
      <c r="CB120" s="927"/>
      <c r="CC120" s="927"/>
      <c r="CD120" s="927"/>
      <c r="CE120" s="927"/>
      <c r="CF120" s="941">
        <v>46.6</v>
      </c>
      <c r="CG120" s="942"/>
      <c r="CH120" s="942"/>
      <c r="CI120" s="942"/>
      <c r="CJ120" s="942"/>
      <c r="CK120" s="1007" t="s">
        <v>434</v>
      </c>
      <c r="CL120" s="1008"/>
      <c r="CM120" s="1008"/>
      <c r="CN120" s="1008"/>
      <c r="CO120" s="1009"/>
      <c r="CP120" s="1015" t="s">
        <v>383</v>
      </c>
      <c r="CQ120" s="1016"/>
      <c r="CR120" s="1016"/>
      <c r="CS120" s="1016"/>
      <c r="CT120" s="1016"/>
      <c r="CU120" s="1016"/>
      <c r="CV120" s="1016"/>
      <c r="CW120" s="1016"/>
      <c r="CX120" s="1016"/>
      <c r="CY120" s="1016"/>
      <c r="CZ120" s="1016"/>
      <c r="DA120" s="1016"/>
      <c r="DB120" s="1016"/>
      <c r="DC120" s="1016"/>
      <c r="DD120" s="1016"/>
      <c r="DE120" s="1016"/>
      <c r="DF120" s="1017"/>
      <c r="DG120" s="926">
        <v>14411064</v>
      </c>
      <c r="DH120" s="927"/>
      <c r="DI120" s="927"/>
      <c r="DJ120" s="927"/>
      <c r="DK120" s="927"/>
      <c r="DL120" s="927">
        <v>13406357</v>
      </c>
      <c r="DM120" s="927"/>
      <c r="DN120" s="927"/>
      <c r="DO120" s="927"/>
      <c r="DP120" s="927"/>
      <c r="DQ120" s="927">
        <v>12616627</v>
      </c>
      <c r="DR120" s="927"/>
      <c r="DS120" s="927"/>
      <c r="DT120" s="927"/>
      <c r="DU120" s="927"/>
      <c r="DV120" s="928">
        <v>40.700000000000003</v>
      </c>
      <c r="DW120" s="928"/>
      <c r="DX120" s="928"/>
      <c r="DY120" s="928"/>
      <c r="DZ120" s="929"/>
    </row>
    <row r="121" spans="1:130" s="199" customFormat="1" ht="26.25" customHeight="1" x14ac:dyDescent="0.15">
      <c r="A121" s="1059"/>
      <c r="B121" s="946"/>
      <c r="C121" s="967" t="s">
        <v>435</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112</v>
      </c>
      <c r="AB121" s="959"/>
      <c r="AC121" s="959"/>
      <c r="AD121" s="959"/>
      <c r="AE121" s="960"/>
      <c r="AF121" s="961" t="s">
        <v>112</v>
      </c>
      <c r="AG121" s="959"/>
      <c r="AH121" s="959"/>
      <c r="AI121" s="959"/>
      <c r="AJ121" s="960"/>
      <c r="AK121" s="961" t="s">
        <v>112</v>
      </c>
      <c r="AL121" s="959"/>
      <c r="AM121" s="959"/>
      <c r="AN121" s="959"/>
      <c r="AO121" s="960"/>
      <c r="AP121" s="962" t="s">
        <v>112</v>
      </c>
      <c r="AQ121" s="963"/>
      <c r="AR121" s="963"/>
      <c r="AS121" s="963"/>
      <c r="AT121" s="964"/>
      <c r="AU121" s="992"/>
      <c r="AV121" s="993"/>
      <c r="AW121" s="993"/>
      <c r="AX121" s="993"/>
      <c r="AY121" s="994"/>
      <c r="AZ121" s="949" t="s">
        <v>436</v>
      </c>
      <c r="BA121" s="950"/>
      <c r="BB121" s="950"/>
      <c r="BC121" s="950"/>
      <c r="BD121" s="950"/>
      <c r="BE121" s="950"/>
      <c r="BF121" s="950"/>
      <c r="BG121" s="950"/>
      <c r="BH121" s="950"/>
      <c r="BI121" s="950"/>
      <c r="BJ121" s="950"/>
      <c r="BK121" s="950"/>
      <c r="BL121" s="950"/>
      <c r="BM121" s="950"/>
      <c r="BN121" s="950"/>
      <c r="BO121" s="950"/>
      <c r="BP121" s="951"/>
      <c r="BQ121" s="919">
        <v>18287887</v>
      </c>
      <c r="BR121" s="920"/>
      <c r="BS121" s="920"/>
      <c r="BT121" s="920"/>
      <c r="BU121" s="920"/>
      <c r="BV121" s="920">
        <v>17869463</v>
      </c>
      <c r="BW121" s="920"/>
      <c r="BX121" s="920"/>
      <c r="BY121" s="920"/>
      <c r="BZ121" s="920"/>
      <c r="CA121" s="920">
        <v>16246161</v>
      </c>
      <c r="CB121" s="920"/>
      <c r="CC121" s="920"/>
      <c r="CD121" s="920"/>
      <c r="CE121" s="920"/>
      <c r="CF121" s="914">
        <v>52.5</v>
      </c>
      <c r="CG121" s="915"/>
      <c r="CH121" s="915"/>
      <c r="CI121" s="915"/>
      <c r="CJ121" s="915"/>
      <c r="CK121" s="1010"/>
      <c r="CL121" s="1011"/>
      <c r="CM121" s="1011"/>
      <c r="CN121" s="1011"/>
      <c r="CO121" s="1012"/>
      <c r="CP121" s="1020" t="s">
        <v>381</v>
      </c>
      <c r="CQ121" s="1021"/>
      <c r="CR121" s="1021"/>
      <c r="CS121" s="1021"/>
      <c r="CT121" s="1021"/>
      <c r="CU121" s="1021"/>
      <c r="CV121" s="1021"/>
      <c r="CW121" s="1021"/>
      <c r="CX121" s="1021"/>
      <c r="CY121" s="1021"/>
      <c r="CZ121" s="1021"/>
      <c r="DA121" s="1021"/>
      <c r="DB121" s="1021"/>
      <c r="DC121" s="1021"/>
      <c r="DD121" s="1021"/>
      <c r="DE121" s="1021"/>
      <c r="DF121" s="1022"/>
      <c r="DG121" s="919">
        <v>5120103</v>
      </c>
      <c r="DH121" s="920"/>
      <c r="DI121" s="920"/>
      <c r="DJ121" s="920"/>
      <c r="DK121" s="920"/>
      <c r="DL121" s="920">
        <v>4831390</v>
      </c>
      <c r="DM121" s="920"/>
      <c r="DN121" s="920"/>
      <c r="DO121" s="920"/>
      <c r="DP121" s="920"/>
      <c r="DQ121" s="920">
        <v>4534298</v>
      </c>
      <c r="DR121" s="920"/>
      <c r="DS121" s="920"/>
      <c r="DT121" s="920"/>
      <c r="DU121" s="920"/>
      <c r="DV121" s="921">
        <v>14.6</v>
      </c>
      <c r="DW121" s="921"/>
      <c r="DX121" s="921"/>
      <c r="DY121" s="921"/>
      <c r="DZ121" s="922"/>
    </row>
    <row r="122" spans="1:130" s="199" customFormat="1" ht="26.25" customHeight="1" x14ac:dyDescent="0.15">
      <c r="A122" s="1059"/>
      <c r="B122" s="946"/>
      <c r="C122" s="916" t="s">
        <v>418</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112</v>
      </c>
      <c r="AB122" s="959"/>
      <c r="AC122" s="959"/>
      <c r="AD122" s="959"/>
      <c r="AE122" s="960"/>
      <c r="AF122" s="961" t="s">
        <v>112</v>
      </c>
      <c r="AG122" s="959"/>
      <c r="AH122" s="959"/>
      <c r="AI122" s="959"/>
      <c r="AJ122" s="960"/>
      <c r="AK122" s="961" t="s">
        <v>112</v>
      </c>
      <c r="AL122" s="959"/>
      <c r="AM122" s="959"/>
      <c r="AN122" s="959"/>
      <c r="AO122" s="960"/>
      <c r="AP122" s="962" t="s">
        <v>112</v>
      </c>
      <c r="AQ122" s="963"/>
      <c r="AR122" s="963"/>
      <c r="AS122" s="963"/>
      <c r="AT122" s="964"/>
      <c r="AU122" s="992"/>
      <c r="AV122" s="993"/>
      <c r="AW122" s="993"/>
      <c r="AX122" s="993"/>
      <c r="AY122" s="994"/>
      <c r="AZ122" s="974" t="s">
        <v>437</v>
      </c>
      <c r="BA122" s="965"/>
      <c r="BB122" s="965"/>
      <c r="BC122" s="965"/>
      <c r="BD122" s="965"/>
      <c r="BE122" s="965"/>
      <c r="BF122" s="965"/>
      <c r="BG122" s="965"/>
      <c r="BH122" s="965"/>
      <c r="BI122" s="965"/>
      <c r="BJ122" s="965"/>
      <c r="BK122" s="965"/>
      <c r="BL122" s="965"/>
      <c r="BM122" s="965"/>
      <c r="BN122" s="965"/>
      <c r="BO122" s="965"/>
      <c r="BP122" s="966"/>
      <c r="BQ122" s="997">
        <v>39332742</v>
      </c>
      <c r="BR122" s="998"/>
      <c r="BS122" s="998"/>
      <c r="BT122" s="998"/>
      <c r="BU122" s="998"/>
      <c r="BV122" s="998">
        <v>37973007</v>
      </c>
      <c r="BW122" s="998"/>
      <c r="BX122" s="998"/>
      <c r="BY122" s="998"/>
      <c r="BZ122" s="998"/>
      <c r="CA122" s="998">
        <v>36273378</v>
      </c>
      <c r="CB122" s="998"/>
      <c r="CC122" s="998"/>
      <c r="CD122" s="998"/>
      <c r="CE122" s="998"/>
      <c r="CF122" s="1018">
        <v>117.1</v>
      </c>
      <c r="CG122" s="1019"/>
      <c r="CH122" s="1019"/>
      <c r="CI122" s="1019"/>
      <c r="CJ122" s="1019"/>
      <c r="CK122" s="1010"/>
      <c r="CL122" s="1011"/>
      <c r="CM122" s="1011"/>
      <c r="CN122" s="1011"/>
      <c r="CO122" s="1012"/>
      <c r="CP122" s="1020"/>
      <c r="CQ122" s="1021"/>
      <c r="CR122" s="1021"/>
      <c r="CS122" s="1021"/>
      <c r="CT122" s="1021"/>
      <c r="CU122" s="1021"/>
      <c r="CV122" s="1021"/>
      <c r="CW122" s="1021"/>
      <c r="CX122" s="1021"/>
      <c r="CY122" s="1021"/>
      <c r="CZ122" s="1021"/>
      <c r="DA122" s="1021"/>
      <c r="DB122" s="1021"/>
      <c r="DC122" s="1021"/>
      <c r="DD122" s="1021"/>
      <c r="DE122" s="1021"/>
      <c r="DF122" s="1022"/>
      <c r="DG122" s="919"/>
      <c r="DH122" s="920"/>
      <c r="DI122" s="920"/>
      <c r="DJ122" s="920"/>
      <c r="DK122" s="920"/>
      <c r="DL122" s="920"/>
      <c r="DM122" s="920"/>
      <c r="DN122" s="920"/>
      <c r="DO122" s="920"/>
      <c r="DP122" s="920"/>
      <c r="DQ122" s="920"/>
      <c r="DR122" s="920"/>
      <c r="DS122" s="920"/>
      <c r="DT122" s="920"/>
      <c r="DU122" s="920"/>
      <c r="DV122" s="921"/>
      <c r="DW122" s="921"/>
      <c r="DX122" s="921"/>
      <c r="DY122" s="921"/>
      <c r="DZ122" s="922"/>
    </row>
    <row r="123" spans="1:130" s="199" customFormat="1" ht="26.25" customHeight="1" x14ac:dyDescent="0.15">
      <c r="A123" s="1059"/>
      <c r="B123" s="946"/>
      <c r="C123" s="916" t="s">
        <v>424</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149520</v>
      </c>
      <c r="AB123" s="959"/>
      <c r="AC123" s="959"/>
      <c r="AD123" s="959"/>
      <c r="AE123" s="960"/>
      <c r="AF123" s="961">
        <v>178349</v>
      </c>
      <c r="AG123" s="959"/>
      <c r="AH123" s="959"/>
      <c r="AI123" s="959"/>
      <c r="AJ123" s="960"/>
      <c r="AK123" s="961">
        <v>177774</v>
      </c>
      <c r="AL123" s="959"/>
      <c r="AM123" s="959"/>
      <c r="AN123" s="959"/>
      <c r="AO123" s="960"/>
      <c r="AP123" s="962">
        <v>0.6</v>
      </c>
      <c r="AQ123" s="963"/>
      <c r="AR123" s="963"/>
      <c r="AS123" s="963"/>
      <c r="AT123" s="964"/>
      <c r="AU123" s="995"/>
      <c r="AV123" s="996"/>
      <c r="AW123" s="996"/>
      <c r="AX123" s="996"/>
      <c r="AY123" s="996"/>
      <c r="AZ123" s="230" t="s">
        <v>171</v>
      </c>
      <c r="BA123" s="230"/>
      <c r="BB123" s="230"/>
      <c r="BC123" s="230"/>
      <c r="BD123" s="230"/>
      <c r="BE123" s="230"/>
      <c r="BF123" s="230"/>
      <c r="BG123" s="230"/>
      <c r="BH123" s="230"/>
      <c r="BI123" s="230"/>
      <c r="BJ123" s="230"/>
      <c r="BK123" s="230"/>
      <c r="BL123" s="230"/>
      <c r="BM123" s="230"/>
      <c r="BN123" s="230"/>
      <c r="BO123" s="975" t="s">
        <v>438</v>
      </c>
      <c r="BP123" s="1006"/>
      <c r="BQ123" s="1065">
        <v>71820634</v>
      </c>
      <c r="BR123" s="1066"/>
      <c r="BS123" s="1066"/>
      <c r="BT123" s="1066"/>
      <c r="BU123" s="1066"/>
      <c r="BV123" s="1066">
        <v>70661810</v>
      </c>
      <c r="BW123" s="1066"/>
      <c r="BX123" s="1066"/>
      <c r="BY123" s="1066"/>
      <c r="BZ123" s="1066"/>
      <c r="CA123" s="1066">
        <v>66946111</v>
      </c>
      <c r="CB123" s="1066"/>
      <c r="CC123" s="1066"/>
      <c r="CD123" s="1066"/>
      <c r="CE123" s="1066"/>
      <c r="CF123" s="999"/>
      <c r="CG123" s="1000"/>
      <c r="CH123" s="1000"/>
      <c r="CI123" s="1000"/>
      <c r="CJ123" s="1001"/>
      <c r="CK123" s="1010"/>
      <c r="CL123" s="1011"/>
      <c r="CM123" s="1011"/>
      <c r="CN123" s="1011"/>
      <c r="CO123" s="1012"/>
      <c r="CP123" s="1020"/>
      <c r="CQ123" s="1021"/>
      <c r="CR123" s="1021"/>
      <c r="CS123" s="1021"/>
      <c r="CT123" s="1021"/>
      <c r="CU123" s="1021"/>
      <c r="CV123" s="1021"/>
      <c r="CW123" s="1021"/>
      <c r="CX123" s="1021"/>
      <c r="CY123" s="1021"/>
      <c r="CZ123" s="1021"/>
      <c r="DA123" s="1021"/>
      <c r="DB123" s="1021"/>
      <c r="DC123" s="1021"/>
      <c r="DD123" s="1021"/>
      <c r="DE123" s="1021"/>
      <c r="DF123" s="1022"/>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9" customFormat="1" ht="26.25" customHeight="1" thickBot="1" x14ac:dyDescent="0.2">
      <c r="A124" s="1059"/>
      <c r="B124" s="946"/>
      <c r="C124" s="916" t="s">
        <v>427</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112</v>
      </c>
      <c r="AB124" s="959"/>
      <c r="AC124" s="959"/>
      <c r="AD124" s="959"/>
      <c r="AE124" s="960"/>
      <c r="AF124" s="961" t="s">
        <v>112</v>
      </c>
      <c r="AG124" s="959"/>
      <c r="AH124" s="959"/>
      <c r="AI124" s="959"/>
      <c r="AJ124" s="960"/>
      <c r="AK124" s="961" t="s">
        <v>112</v>
      </c>
      <c r="AL124" s="959"/>
      <c r="AM124" s="959"/>
      <c r="AN124" s="959"/>
      <c r="AO124" s="960"/>
      <c r="AP124" s="962" t="s">
        <v>112</v>
      </c>
      <c r="AQ124" s="963"/>
      <c r="AR124" s="963"/>
      <c r="AS124" s="963"/>
      <c r="AT124" s="964"/>
      <c r="AU124" s="1061" t="s">
        <v>439</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11.8</v>
      </c>
      <c r="BR124" s="1028"/>
      <c r="BS124" s="1028"/>
      <c r="BT124" s="1028"/>
      <c r="BU124" s="1028"/>
      <c r="BV124" s="1028">
        <v>8.1999999999999993</v>
      </c>
      <c r="BW124" s="1028"/>
      <c r="BX124" s="1028"/>
      <c r="BY124" s="1028"/>
      <c r="BZ124" s="1028"/>
      <c r="CA124" s="1028">
        <v>17.3</v>
      </c>
      <c r="CB124" s="1028"/>
      <c r="CC124" s="1028"/>
      <c r="CD124" s="1028"/>
      <c r="CE124" s="1028"/>
      <c r="CF124" s="1029"/>
      <c r="CG124" s="1030"/>
      <c r="CH124" s="1030"/>
      <c r="CI124" s="1030"/>
      <c r="CJ124" s="1031"/>
      <c r="CK124" s="1013"/>
      <c r="CL124" s="1013"/>
      <c r="CM124" s="1013"/>
      <c r="CN124" s="1013"/>
      <c r="CO124" s="1014"/>
      <c r="CP124" s="1020" t="s">
        <v>440</v>
      </c>
      <c r="CQ124" s="1021"/>
      <c r="CR124" s="1021"/>
      <c r="CS124" s="1021"/>
      <c r="CT124" s="1021"/>
      <c r="CU124" s="1021"/>
      <c r="CV124" s="1021"/>
      <c r="CW124" s="1021"/>
      <c r="CX124" s="1021"/>
      <c r="CY124" s="1021"/>
      <c r="CZ124" s="1021"/>
      <c r="DA124" s="1021"/>
      <c r="DB124" s="1021"/>
      <c r="DC124" s="1021"/>
      <c r="DD124" s="1021"/>
      <c r="DE124" s="1021"/>
      <c r="DF124" s="1022"/>
      <c r="DG124" s="1005" t="s">
        <v>112</v>
      </c>
      <c r="DH124" s="984"/>
      <c r="DI124" s="984"/>
      <c r="DJ124" s="984"/>
      <c r="DK124" s="985"/>
      <c r="DL124" s="983" t="s">
        <v>112</v>
      </c>
      <c r="DM124" s="984"/>
      <c r="DN124" s="984"/>
      <c r="DO124" s="984"/>
      <c r="DP124" s="985"/>
      <c r="DQ124" s="983" t="s">
        <v>112</v>
      </c>
      <c r="DR124" s="984"/>
      <c r="DS124" s="984"/>
      <c r="DT124" s="984"/>
      <c r="DU124" s="985"/>
      <c r="DV124" s="986" t="s">
        <v>112</v>
      </c>
      <c r="DW124" s="987"/>
      <c r="DX124" s="987"/>
      <c r="DY124" s="987"/>
      <c r="DZ124" s="988"/>
    </row>
    <row r="125" spans="1:130" s="199" customFormat="1" ht="26.25" customHeight="1" x14ac:dyDescent="0.15">
      <c r="A125" s="1059"/>
      <c r="B125" s="946"/>
      <c r="C125" s="916" t="s">
        <v>429</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112</v>
      </c>
      <c r="AB125" s="959"/>
      <c r="AC125" s="959"/>
      <c r="AD125" s="959"/>
      <c r="AE125" s="960"/>
      <c r="AF125" s="961" t="s">
        <v>112</v>
      </c>
      <c r="AG125" s="959"/>
      <c r="AH125" s="959"/>
      <c r="AI125" s="959"/>
      <c r="AJ125" s="960"/>
      <c r="AK125" s="961" t="s">
        <v>112</v>
      </c>
      <c r="AL125" s="959"/>
      <c r="AM125" s="959"/>
      <c r="AN125" s="959"/>
      <c r="AO125" s="960"/>
      <c r="AP125" s="962" t="s">
        <v>112</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441</v>
      </c>
      <c r="CL125" s="1008"/>
      <c r="CM125" s="1008"/>
      <c r="CN125" s="1008"/>
      <c r="CO125" s="1009"/>
      <c r="CP125" s="940" t="s">
        <v>442</v>
      </c>
      <c r="CQ125" s="889"/>
      <c r="CR125" s="889"/>
      <c r="CS125" s="889"/>
      <c r="CT125" s="889"/>
      <c r="CU125" s="889"/>
      <c r="CV125" s="889"/>
      <c r="CW125" s="889"/>
      <c r="CX125" s="889"/>
      <c r="CY125" s="889"/>
      <c r="CZ125" s="889"/>
      <c r="DA125" s="889"/>
      <c r="DB125" s="889"/>
      <c r="DC125" s="889"/>
      <c r="DD125" s="889"/>
      <c r="DE125" s="889"/>
      <c r="DF125" s="890"/>
      <c r="DG125" s="926" t="s">
        <v>112</v>
      </c>
      <c r="DH125" s="927"/>
      <c r="DI125" s="927"/>
      <c r="DJ125" s="927"/>
      <c r="DK125" s="927"/>
      <c r="DL125" s="927" t="s">
        <v>112</v>
      </c>
      <c r="DM125" s="927"/>
      <c r="DN125" s="927"/>
      <c r="DO125" s="927"/>
      <c r="DP125" s="927"/>
      <c r="DQ125" s="927" t="s">
        <v>112</v>
      </c>
      <c r="DR125" s="927"/>
      <c r="DS125" s="927"/>
      <c r="DT125" s="927"/>
      <c r="DU125" s="927"/>
      <c r="DV125" s="928" t="s">
        <v>112</v>
      </c>
      <c r="DW125" s="928"/>
      <c r="DX125" s="928"/>
      <c r="DY125" s="928"/>
      <c r="DZ125" s="929"/>
    </row>
    <row r="126" spans="1:130" s="199" customFormat="1" ht="26.25" customHeight="1" thickBot="1" x14ac:dyDescent="0.2">
      <c r="A126" s="1059"/>
      <c r="B126" s="946"/>
      <c r="C126" s="916" t="s">
        <v>431</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112</v>
      </c>
      <c r="AB126" s="959"/>
      <c r="AC126" s="959"/>
      <c r="AD126" s="959"/>
      <c r="AE126" s="960"/>
      <c r="AF126" s="961" t="s">
        <v>112</v>
      </c>
      <c r="AG126" s="959"/>
      <c r="AH126" s="959"/>
      <c r="AI126" s="959"/>
      <c r="AJ126" s="960"/>
      <c r="AK126" s="961" t="s">
        <v>112</v>
      </c>
      <c r="AL126" s="959"/>
      <c r="AM126" s="959"/>
      <c r="AN126" s="959"/>
      <c r="AO126" s="960"/>
      <c r="AP126" s="962" t="s">
        <v>112</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443</v>
      </c>
      <c r="CQ126" s="950"/>
      <c r="CR126" s="950"/>
      <c r="CS126" s="950"/>
      <c r="CT126" s="950"/>
      <c r="CU126" s="950"/>
      <c r="CV126" s="950"/>
      <c r="CW126" s="950"/>
      <c r="CX126" s="950"/>
      <c r="CY126" s="950"/>
      <c r="CZ126" s="950"/>
      <c r="DA126" s="950"/>
      <c r="DB126" s="950"/>
      <c r="DC126" s="950"/>
      <c r="DD126" s="950"/>
      <c r="DE126" s="950"/>
      <c r="DF126" s="951"/>
      <c r="DG126" s="919">
        <v>456685</v>
      </c>
      <c r="DH126" s="920"/>
      <c r="DI126" s="920"/>
      <c r="DJ126" s="920"/>
      <c r="DK126" s="920"/>
      <c r="DL126" s="920">
        <v>312608</v>
      </c>
      <c r="DM126" s="920"/>
      <c r="DN126" s="920"/>
      <c r="DO126" s="920"/>
      <c r="DP126" s="920"/>
      <c r="DQ126" s="920">
        <v>266398</v>
      </c>
      <c r="DR126" s="920"/>
      <c r="DS126" s="920"/>
      <c r="DT126" s="920"/>
      <c r="DU126" s="920"/>
      <c r="DV126" s="921">
        <v>0.9</v>
      </c>
      <c r="DW126" s="921"/>
      <c r="DX126" s="921"/>
      <c r="DY126" s="921"/>
      <c r="DZ126" s="922"/>
    </row>
    <row r="127" spans="1:130" s="199" customFormat="1" ht="26.25" customHeight="1" x14ac:dyDescent="0.15">
      <c r="A127" s="1060"/>
      <c r="B127" s="948"/>
      <c r="C127" s="1002" t="s">
        <v>444</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t="s">
        <v>112</v>
      </c>
      <c r="AB127" s="959"/>
      <c r="AC127" s="959"/>
      <c r="AD127" s="959"/>
      <c r="AE127" s="960"/>
      <c r="AF127" s="961" t="s">
        <v>112</v>
      </c>
      <c r="AG127" s="959"/>
      <c r="AH127" s="959"/>
      <c r="AI127" s="959"/>
      <c r="AJ127" s="960"/>
      <c r="AK127" s="961" t="s">
        <v>112</v>
      </c>
      <c r="AL127" s="959"/>
      <c r="AM127" s="959"/>
      <c r="AN127" s="959"/>
      <c r="AO127" s="960"/>
      <c r="AP127" s="962" t="s">
        <v>112</v>
      </c>
      <c r="AQ127" s="963"/>
      <c r="AR127" s="963"/>
      <c r="AS127" s="963"/>
      <c r="AT127" s="964"/>
      <c r="AU127" s="235"/>
      <c r="AV127" s="235"/>
      <c r="AW127" s="235"/>
      <c r="AX127" s="1032" t="s">
        <v>445</v>
      </c>
      <c r="AY127" s="1033"/>
      <c r="AZ127" s="1033"/>
      <c r="BA127" s="1033"/>
      <c r="BB127" s="1033"/>
      <c r="BC127" s="1033"/>
      <c r="BD127" s="1033"/>
      <c r="BE127" s="1034"/>
      <c r="BF127" s="1035" t="s">
        <v>446</v>
      </c>
      <c r="BG127" s="1033"/>
      <c r="BH127" s="1033"/>
      <c r="BI127" s="1033"/>
      <c r="BJ127" s="1033"/>
      <c r="BK127" s="1033"/>
      <c r="BL127" s="1034"/>
      <c r="BM127" s="1035" t="s">
        <v>447</v>
      </c>
      <c r="BN127" s="1033"/>
      <c r="BO127" s="1033"/>
      <c r="BP127" s="1033"/>
      <c r="BQ127" s="1033"/>
      <c r="BR127" s="1033"/>
      <c r="BS127" s="1034"/>
      <c r="BT127" s="1035" t="s">
        <v>448</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449</v>
      </c>
      <c r="CQ127" s="950"/>
      <c r="CR127" s="950"/>
      <c r="CS127" s="950"/>
      <c r="CT127" s="950"/>
      <c r="CU127" s="950"/>
      <c r="CV127" s="950"/>
      <c r="CW127" s="950"/>
      <c r="CX127" s="950"/>
      <c r="CY127" s="950"/>
      <c r="CZ127" s="950"/>
      <c r="DA127" s="950"/>
      <c r="DB127" s="950"/>
      <c r="DC127" s="950"/>
      <c r="DD127" s="950"/>
      <c r="DE127" s="950"/>
      <c r="DF127" s="951"/>
      <c r="DG127" s="919" t="s">
        <v>112</v>
      </c>
      <c r="DH127" s="920"/>
      <c r="DI127" s="920"/>
      <c r="DJ127" s="920"/>
      <c r="DK127" s="920"/>
      <c r="DL127" s="920" t="s">
        <v>112</v>
      </c>
      <c r="DM127" s="920"/>
      <c r="DN127" s="920"/>
      <c r="DO127" s="920"/>
      <c r="DP127" s="920"/>
      <c r="DQ127" s="920" t="s">
        <v>112</v>
      </c>
      <c r="DR127" s="920"/>
      <c r="DS127" s="920"/>
      <c r="DT127" s="920"/>
      <c r="DU127" s="920"/>
      <c r="DV127" s="921" t="s">
        <v>112</v>
      </c>
      <c r="DW127" s="921"/>
      <c r="DX127" s="921"/>
      <c r="DY127" s="921"/>
      <c r="DZ127" s="922"/>
    </row>
    <row r="128" spans="1:130" s="199" customFormat="1" ht="26.25" customHeight="1" thickBot="1" x14ac:dyDescent="0.2">
      <c r="A128" s="1043" t="s">
        <v>450</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451</v>
      </c>
      <c r="X128" s="1045"/>
      <c r="Y128" s="1045"/>
      <c r="Z128" s="1046"/>
      <c r="AA128" s="1047">
        <v>1910130</v>
      </c>
      <c r="AB128" s="1048"/>
      <c r="AC128" s="1048"/>
      <c r="AD128" s="1048"/>
      <c r="AE128" s="1049"/>
      <c r="AF128" s="1050">
        <v>1939184</v>
      </c>
      <c r="AG128" s="1048"/>
      <c r="AH128" s="1048"/>
      <c r="AI128" s="1048"/>
      <c r="AJ128" s="1049"/>
      <c r="AK128" s="1050">
        <v>2150189</v>
      </c>
      <c r="AL128" s="1048"/>
      <c r="AM128" s="1048"/>
      <c r="AN128" s="1048"/>
      <c r="AO128" s="1049"/>
      <c r="AP128" s="1051"/>
      <c r="AQ128" s="1052"/>
      <c r="AR128" s="1052"/>
      <c r="AS128" s="1052"/>
      <c r="AT128" s="1053"/>
      <c r="AU128" s="235"/>
      <c r="AV128" s="235"/>
      <c r="AW128" s="235"/>
      <c r="AX128" s="888" t="s">
        <v>452</v>
      </c>
      <c r="AY128" s="889"/>
      <c r="AZ128" s="889"/>
      <c r="BA128" s="889"/>
      <c r="BB128" s="889"/>
      <c r="BC128" s="889"/>
      <c r="BD128" s="889"/>
      <c r="BE128" s="890"/>
      <c r="BF128" s="1054" t="s">
        <v>112</v>
      </c>
      <c r="BG128" s="1055"/>
      <c r="BH128" s="1055"/>
      <c r="BI128" s="1055"/>
      <c r="BJ128" s="1055"/>
      <c r="BK128" s="1055"/>
      <c r="BL128" s="1056"/>
      <c r="BM128" s="1054">
        <v>11.62</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453</v>
      </c>
      <c r="CQ128" s="1037"/>
      <c r="CR128" s="1037"/>
      <c r="CS128" s="1037"/>
      <c r="CT128" s="1037"/>
      <c r="CU128" s="1037"/>
      <c r="CV128" s="1037"/>
      <c r="CW128" s="1037"/>
      <c r="CX128" s="1037"/>
      <c r="CY128" s="1037"/>
      <c r="CZ128" s="1037"/>
      <c r="DA128" s="1037"/>
      <c r="DB128" s="1037"/>
      <c r="DC128" s="1037"/>
      <c r="DD128" s="1037"/>
      <c r="DE128" s="1037"/>
      <c r="DF128" s="1038"/>
      <c r="DG128" s="1039" t="s">
        <v>112</v>
      </c>
      <c r="DH128" s="1040"/>
      <c r="DI128" s="1040"/>
      <c r="DJ128" s="1040"/>
      <c r="DK128" s="1040"/>
      <c r="DL128" s="1040" t="s">
        <v>112</v>
      </c>
      <c r="DM128" s="1040"/>
      <c r="DN128" s="1040"/>
      <c r="DO128" s="1040"/>
      <c r="DP128" s="1040"/>
      <c r="DQ128" s="1040" t="s">
        <v>112</v>
      </c>
      <c r="DR128" s="1040"/>
      <c r="DS128" s="1040"/>
      <c r="DT128" s="1040"/>
      <c r="DU128" s="1040"/>
      <c r="DV128" s="1041" t="s">
        <v>112</v>
      </c>
      <c r="DW128" s="1041"/>
      <c r="DX128" s="1041"/>
      <c r="DY128" s="1041"/>
      <c r="DZ128" s="1042"/>
    </row>
    <row r="129" spans="1:131" s="199" customFormat="1" ht="26.25" customHeight="1" x14ac:dyDescent="0.15">
      <c r="A129" s="930" t="s">
        <v>92</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454</v>
      </c>
      <c r="X129" s="1074"/>
      <c r="Y129" s="1074"/>
      <c r="Z129" s="1075"/>
      <c r="AA129" s="958">
        <v>32873107</v>
      </c>
      <c r="AB129" s="959"/>
      <c r="AC129" s="959"/>
      <c r="AD129" s="959"/>
      <c r="AE129" s="960"/>
      <c r="AF129" s="961">
        <v>33661441</v>
      </c>
      <c r="AG129" s="959"/>
      <c r="AH129" s="959"/>
      <c r="AI129" s="959"/>
      <c r="AJ129" s="960"/>
      <c r="AK129" s="961">
        <v>34485847</v>
      </c>
      <c r="AL129" s="959"/>
      <c r="AM129" s="959"/>
      <c r="AN129" s="959"/>
      <c r="AO129" s="960"/>
      <c r="AP129" s="1076"/>
      <c r="AQ129" s="1077"/>
      <c r="AR129" s="1077"/>
      <c r="AS129" s="1077"/>
      <c r="AT129" s="1078"/>
      <c r="AU129" s="237"/>
      <c r="AV129" s="237"/>
      <c r="AW129" s="237"/>
      <c r="AX129" s="1067" t="s">
        <v>455</v>
      </c>
      <c r="AY129" s="950"/>
      <c r="AZ129" s="950"/>
      <c r="BA129" s="950"/>
      <c r="BB129" s="950"/>
      <c r="BC129" s="950"/>
      <c r="BD129" s="950"/>
      <c r="BE129" s="951"/>
      <c r="BF129" s="1068" t="s">
        <v>112</v>
      </c>
      <c r="BG129" s="1069"/>
      <c r="BH129" s="1069"/>
      <c r="BI129" s="1069"/>
      <c r="BJ129" s="1069"/>
      <c r="BK129" s="1069"/>
      <c r="BL129" s="1070"/>
      <c r="BM129" s="1068">
        <v>16.62</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30" t="s">
        <v>456</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457</v>
      </c>
      <c r="X130" s="1074"/>
      <c r="Y130" s="1074"/>
      <c r="Z130" s="1075"/>
      <c r="AA130" s="958">
        <v>3835292</v>
      </c>
      <c r="AB130" s="959"/>
      <c r="AC130" s="959"/>
      <c r="AD130" s="959"/>
      <c r="AE130" s="960"/>
      <c r="AF130" s="961">
        <v>3445956</v>
      </c>
      <c r="AG130" s="959"/>
      <c r="AH130" s="959"/>
      <c r="AI130" s="959"/>
      <c r="AJ130" s="960"/>
      <c r="AK130" s="961">
        <v>3513417</v>
      </c>
      <c r="AL130" s="959"/>
      <c r="AM130" s="959"/>
      <c r="AN130" s="959"/>
      <c r="AO130" s="960"/>
      <c r="AP130" s="1076"/>
      <c r="AQ130" s="1077"/>
      <c r="AR130" s="1077"/>
      <c r="AS130" s="1077"/>
      <c r="AT130" s="1078"/>
      <c r="AU130" s="237"/>
      <c r="AV130" s="237"/>
      <c r="AW130" s="237"/>
      <c r="AX130" s="1067" t="s">
        <v>458</v>
      </c>
      <c r="AY130" s="950"/>
      <c r="AZ130" s="950"/>
      <c r="BA130" s="950"/>
      <c r="BB130" s="950"/>
      <c r="BC130" s="950"/>
      <c r="BD130" s="950"/>
      <c r="BE130" s="951"/>
      <c r="BF130" s="1104">
        <v>-1.1000000000000001</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459</v>
      </c>
      <c r="X131" s="1112"/>
      <c r="Y131" s="1112"/>
      <c r="Z131" s="1113"/>
      <c r="AA131" s="1005">
        <v>29037815</v>
      </c>
      <c r="AB131" s="984"/>
      <c r="AC131" s="984"/>
      <c r="AD131" s="984"/>
      <c r="AE131" s="985"/>
      <c r="AF131" s="983">
        <v>30215485</v>
      </c>
      <c r="AG131" s="984"/>
      <c r="AH131" s="984"/>
      <c r="AI131" s="984"/>
      <c r="AJ131" s="985"/>
      <c r="AK131" s="983">
        <v>30972430</v>
      </c>
      <c r="AL131" s="984"/>
      <c r="AM131" s="984"/>
      <c r="AN131" s="984"/>
      <c r="AO131" s="985"/>
      <c r="AP131" s="1114"/>
      <c r="AQ131" s="1115"/>
      <c r="AR131" s="1115"/>
      <c r="AS131" s="1115"/>
      <c r="AT131" s="1116"/>
      <c r="AU131" s="237"/>
      <c r="AV131" s="237"/>
      <c r="AW131" s="237"/>
      <c r="AX131" s="1086" t="s">
        <v>460</v>
      </c>
      <c r="AY131" s="1037"/>
      <c r="AZ131" s="1037"/>
      <c r="BA131" s="1037"/>
      <c r="BB131" s="1037"/>
      <c r="BC131" s="1037"/>
      <c r="BD131" s="1037"/>
      <c r="BE131" s="1038"/>
      <c r="BF131" s="1087">
        <v>17.3</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093" t="s">
        <v>461</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462</v>
      </c>
      <c r="W132" s="1097"/>
      <c r="X132" s="1097"/>
      <c r="Y132" s="1097"/>
      <c r="Z132" s="1098"/>
      <c r="AA132" s="1099">
        <v>-0.85535361399999998</v>
      </c>
      <c r="AB132" s="1100"/>
      <c r="AC132" s="1100"/>
      <c r="AD132" s="1100"/>
      <c r="AE132" s="1101"/>
      <c r="AF132" s="1102">
        <v>-0.74864262500000001</v>
      </c>
      <c r="AG132" s="1100"/>
      <c r="AH132" s="1100"/>
      <c r="AI132" s="1100"/>
      <c r="AJ132" s="1101"/>
      <c r="AK132" s="1102">
        <v>-1.902398359</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463</v>
      </c>
      <c r="W133" s="1080"/>
      <c r="X133" s="1080"/>
      <c r="Y133" s="1080"/>
      <c r="Z133" s="1081"/>
      <c r="AA133" s="1082">
        <v>0</v>
      </c>
      <c r="AB133" s="1083"/>
      <c r="AC133" s="1083"/>
      <c r="AD133" s="1083"/>
      <c r="AE133" s="1084"/>
      <c r="AF133" s="1082">
        <v>-0.5</v>
      </c>
      <c r="AG133" s="1083"/>
      <c r="AH133" s="1083"/>
      <c r="AI133" s="1083"/>
      <c r="AJ133" s="1084"/>
      <c r="AK133" s="1082">
        <v>-1.1000000000000001</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464</v>
      </c>
      <c r="B5" s="248"/>
      <c r="C5" s="248"/>
      <c r="D5" s="248"/>
      <c r="E5" s="248"/>
      <c r="F5" s="248"/>
      <c r="G5" s="248"/>
      <c r="H5" s="248"/>
      <c r="I5" s="248"/>
      <c r="J5" s="248"/>
      <c r="K5" s="248"/>
      <c r="L5" s="248"/>
      <c r="M5" s="248"/>
      <c r="N5" s="248"/>
      <c r="O5" s="249"/>
    </row>
    <row r="6" spans="1:16" x14ac:dyDescent="0.15">
      <c r="A6" s="250"/>
      <c r="B6" s="246"/>
      <c r="C6" s="246"/>
      <c r="D6" s="246"/>
      <c r="E6" s="246"/>
      <c r="F6" s="246"/>
      <c r="G6" s="251" t="s">
        <v>465</v>
      </c>
      <c r="H6" s="251"/>
      <c r="I6" s="251"/>
      <c r="J6" s="251"/>
      <c r="K6" s="246"/>
      <c r="L6" s="246"/>
      <c r="M6" s="246"/>
      <c r="N6" s="246"/>
    </row>
    <row r="7" spans="1:16" x14ac:dyDescent="0.15">
      <c r="A7" s="250"/>
      <c r="B7" s="246"/>
      <c r="C7" s="246"/>
      <c r="D7" s="246"/>
      <c r="E7" s="246"/>
      <c r="F7" s="246"/>
      <c r="G7" s="253"/>
      <c r="H7" s="254"/>
      <c r="I7" s="254"/>
      <c r="J7" s="255"/>
      <c r="K7" s="1120" t="s">
        <v>466</v>
      </c>
      <c r="L7" s="256"/>
      <c r="M7" s="257" t="s">
        <v>467</v>
      </c>
      <c r="N7" s="258"/>
    </row>
    <row r="8" spans="1:16" x14ac:dyDescent="0.15">
      <c r="A8" s="250"/>
      <c r="B8" s="246"/>
      <c r="C8" s="246"/>
      <c r="D8" s="246"/>
      <c r="E8" s="246"/>
      <c r="F8" s="246"/>
      <c r="G8" s="259"/>
      <c r="H8" s="260"/>
      <c r="I8" s="260"/>
      <c r="J8" s="261"/>
      <c r="K8" s="1121"/>
      <c r="L8" s="262" t="s">
        <v>468</v>
      </c>
      <c r="M8" s="263" t="s">
        <v>469</v>
      </c>
      <c r="N8" s="264" t="s">
        <v>470</v>
      </c>
    </row>
    <row r="9" spans="1:16" x14ac:dyDescent="0.15">
      <c r="A9" s="250"/>
      <c r="B9" s="246"/>
      <c r="C9" s="246"/>
      <c r="D9" s="246"/>
      <c r="E9" s="246"/>
      <c r="F9" s="246"/>
      <c r="G9" s="1122" t="s">
        <v>471</v>
      </c>
      <c r="H9" s="1123"/>
      <c r="I9" s="1123"/>
      <c r="J9" s="1124"/>
      <c r="K9" s="265">
        <v>9711834</v>
      </c>
      <c r="L9" s="266">
        <v>52900</v>
      </c>
      <c r="M9" s="267">
        <v>56186</v>
      </c>
      <c r="N9" s="268">
        <v>-5.8</v>
      </c>
    </row>
    <row r="10" spans="1:16" x14ac:dyDescent="0.15">
      <c r="A10" s="250"/>
      <c r="B10" s="246"/>
      <c r="C10" s="246"/>
      <c r="D10" s="246"/>
      <c r="E10" s="246"/>
      <c r="F10" s="246"/>
      <c r="G10" s="1122" t="s">
        <v>472</v>
      </c>
      <c r="H10" s="1123"/>
      <c r="I10" s="1123"/>
      <c r="J10" s="1124"/>
      <c r="K10" s="269">
        <v>896882</v>
      </c>
      <c r="L10" s="270">
        <v>4885</v>
      </c>
      <c r="M10" s="271">
        <v>3767</v>
      </c>
      <c r="N10" s="272">
        <v>29.7</v>
      </c>
    </row>
    <row r="11" spans="1:16" ht="13.5" customHeight="1" x14ac:dyDescent="0.15">
      <c r="A11" s="250"/>
      <c r="B11" s="246"/>
      <c r="C11" s="246"/>
      <c r="D11" s="246"/>
      <c r="E11" s="246"/>
      <c r="F11" s="246"/>
      <c r="G11" s="1122" t="s">
        <v>473</v>
      </c>
      <c r="H11" s="1123"/>
      <c r="I11" s="1123"/>
      <c r="J11" s="1124"/>
      <c r="K11" s="269">
        <v>71380</v>
      </c>
      <c r="L11" s="270">
        <v>389</v>
      </c>
      <c r="M11" s="271">
        <v>1509</v>
      </c>
      <c r="N11" s="272">
        <v>-74.2</v>
      </c>
    </row>
    <row r="12" spans="1:16" ht="13.5" customHeight="1" x14ac:dyDescent="0.15">
      <c r="A12" s="250"/>
      <c r="B12" s="246"/>
      <c r="C12" s="246"/>
      <c r="D12" s="246"/>
      <c r="E12" s="246"/>
      <c r="F12" s="246"/>
      <c r="G12" s="1122" t="s">
        <v>474</v>
      </c>
      <c r="H12" s="1123"/>
      <c r="I12" s="1123"/>
      <c r="J12" s="1124"/>
      <c r="K12" s="269">
        <v>498030</v>
      </c>
      <c r="L12" s="270">
        <v>2713</v>
      </c>
      <c r="M12" s="271">
        <v>918</v>
      </c>
      <c r="N12" s="272">
        <v>195.5</v>
      </c>
    </row>
    <row r="13" spans="1:16" ht="13.5" customHeight="1" x14ac:dyDescent="0.15">
      <c r="A13" s="250"/>
      <c r="B13" s="246"/>
      <c r="C13" s="246"/>
      <c r="D13" s="246"/>
      <c r="E13" s="246"/>
      <c r="F13" s="246"/>
      <c r="G13" s="1122" t="s">
        <v>475</v>
      </c>
      <c r="H13" s="1123"/>
      <c r="I13" s="1123"/>
      <c r="J13" s="1124"/>
      <c r="K13" s="269" t="s">
        <v>476</v>
      </c>
      <c r="L13" s="270" t="s">
        <v>476</v>
      </c>
      <c r="M13" s="271">
        <v>18</v>
      </c>
      <c r="N13" s="272" t="s">
        <v>476</v>
      </c>
    </row>
    <row r="14" spans="1:16" ht="13.5" customHeight="1" x14ac:dyDescent="0.15">
      <c r="A14" s="250"/>
      <c r="B14" s="246"/>
      <c r="C14" s="246"/>
      <c r="D14" s="246"/>
      <c r="E14" s="246"/>
      <c r="F14" s="246"/>
      <c r="G14" s="1122" t="s">
        <v>477</v>
      </c>
      <c r="H14" s="1123"/>
      <c r="I14" s="1123"/>
      <c r="J14" s="1124"/>
      <c r="K14" s="269">
        <v>450906</v>
      </c>
      <c r="L14" s="270">
        <v>2456</v>
      </c>
      <c r="M14" s="271">
        <v>2305</v>
      </c>
      <c r="N14" s="272">
        <v>6.6</v>
      </c>
    </row>
    <row r="15" spans="1:16" ht="13.5" customHeight="1" x14ac:dyDescent="0.15">
      <c r="A15" s="250"/>
      <c r="B15" s="246"/>
      <c r="C15" s="246"/>
      <c r="D15" s="246"/>
      <c r="E15" s="246"/>
      <c r="F15" s="246"/>
      <c r="G15" s="1122" t="s">
        <v>478</v>
      </c>
      <c r="H15" s="1123"/>
      <c r="I15" s="1123"/>
      <c r="J15" s="1124"/>
      <c r="K15" s="269">
        <v>106346</v>
      </c>
      <c r="L15" s="270">
        <v>579</v>
      </c>
      <c r="M15" s="271">
        <v>1282</v>
      </c>
      <c r="N15" s="272">
        <v>-54.8</v>
      </c>
    </row>
    <row r="16" spans="1:16" x14ac:dyDescent="0.15">
      <c r="A16" s="250"/>
      <c r="B16" s="246"/>
      <c r="C16" s="246"/>
      <c r="D16" s="246"/>
      <c r="E16" s="246"/>
      <c r="F16" s="246"/>
      <c r="G16" s="1125" t="s">
        <v>479</v>
      </c>
      <c r="H16" s="1126"/>
      <c r="I16" s="1126"/>
      <c r="J16" s="1127"/>
      <c r="K16" s="270">
        <v>-670567</v>
      </c>
      <c r="L16" s="270">
        <v>-3653</v>
      </c>
      <c r="M16" s="271">
        <v>-4349</v>
      </c>
      <c r="N16" s="272">
        <v>-16</v>
      </c>
    </row>
    <row r="17" spans="1:16" x14ac:dyDescent="0.15">
      <c r="A17" s="250"/>
      <c r="B17" s="246"/>
      <c r="C17" s="246"/>
      <c r="D17" s="246"/>
      <c r="E17" s="246"/>
      <c r="F17" s="246"/>
      <c r="G17" s="1125" t="s">
        <v>171</v>
      </c>
      <c r="H17" s="1126"/>
      <c r="I17" s="1126"/>
      <c r="J17" s="1127"/>
      <c r="K17" s="270">
        <v>11064811</v>
      </c>
      <c r="L17" s="270">
        <v>60269</v>
      </c>
      <c r="M17" s="271">
        <v>61636</v>
      </c>
      <c r="N17" s="272">
        <v>-2.2000000000000002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480</v>
      </c>
      <c r="H19" s="246"/>
      <c r="I19" s="246"/>
      <c r="J19" s="246"/>
      <c r="K19" s="246"/>
      <c r="L19" s="246"/>
      <c r="M19" s="246"/>
      <c r="N19" s="246"/>
    </row>
    <row r="20" spans="1:16" x14ac:dyDescent="0.15">
      <c r="A20" s="250"/>
      <c r="B20" s="246"/>
      <c r="C20" s="246"/>
      <c r="D20" s="246"/>
      <c r="E20" s="246"/>
      <c r="F20" s="246"/>
      <c r="G20" s="274"/>
      <c r="H20" s="275"/>
      <c r="I20" s="275"/>
      <c r="J20" s="276"/>
      <c r="K20" s="277" t="s">
        <v>481</v>
      </c>
      <c r="L20" s="278" t="s">
        <v>482</v>
      </c>
      <c r="M20" s="279" t="s">
        <v>483</v>
      </c>
      <c r="N20" s="280"/>
    </row>
    <row r="21" spans="1:16" s="286" customFormat="1" x14ac:dyDescent="0.15">
      <c r="A21" s="281"/>
      <c r="B21" s="251"/>
      <c r="C21" s="251"/>
      <c r="D21" s="251"/>
      <c r="E21" s="251"/>
      <c r="F21" s="251"/>
      <c r="G21" s="1117" t="s">
        <v>484</v>
      </c>
      <c r="H21" s="1118"/>
      <c r="I21" s="1118"/>
      <c r="J21" s="1119"/>
      <c r="K21" s="282">
        <v>5.25</v>
      </c>
      <c r="L21" s="283">
        <v>6.07</v>
      </c>
      <c r="M21" s="284">
        <v>-0.82</v>
      </c>
      <c r="N21" s="251"/>
      <c r="O21" s="285"/>
      <c r="P21" s="281"/>
    </row>
    <row r="22" spans="1:16" s="286" customFormat="1" x14ac:dyDescent="0.15">
      <c r="A22" s="281"/>
      <c r="B22" s="251"/>
      <c r="C22" s="251"/>
      <c r="D22" s="251"/>
      <c r="E22" s="251"/>
      <c r="F22" s="251"/>
      <c r="G22" s="1117" t="s">
        <v>485</v>
      </c>
      <c r="H22" s="1118"/>
      <c r="I22" s="1118"/>
      <c r="J22" s="1119"/>
      <c r="K22" s="287">
        <v>99</v>
      </c>
      <c r="L22" s="288">
        <v>100.6</v>
      </c>
      <c r="M22" s="289">
        <v>-1.6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488</v>
      </c>
      <c r="H29" s="251"/>
      <c r="I29" s="251"/>
      <c r="J29" s="251"/>
      <c r="K29" s="246"/>
      <c r="L29" s="246"/>
      <c r="M29" s="246"/>
      <c r="N29" s="246"/>
      <c r="O29" s="295"/>
    </row>
    <row r="30" spans="1:16" x14ac:dyDescent="0.15">
      <c r="A30" s="250"/>
      <c r="B30" s="246"/>
      <c r="C30" s="246"/>
      <c r="D30" s="246"/>
      <c r="E30" s="246"/>
      <c r="F30" s="246"/>
      <c r="G30" s="253"/>
      <c r="H30" s="254"/>
      <c r="I30" s="254"/>
      <c r="J30" s="255"/>
      <c r="K30" s="1120" t="s">
        <v>466</v>
      </c>
      <c r="L30" s="256"/>
      <c r="M30" s="257" t="s">
        <v>467</v>
      </c>
      <c r="N30" s="258"/>
    </row>
    <row r="31" spans="1:16" x14ac:dyDescent="0.15">
      <c r="A31" s="250"/>
      <c r="B31" s="246"/>
      <c r="C31" s="246"/>
      <c r="D31" s="246"/>
      <c r="E31" s="246"/>
      <c r="F31" s="246"/>
      <c r="G31" s="259"/>
      <c r="H31" s="260"/>
      <c r="I31" s="260"/>
      <c r="J31" s="261"/>
      <c r="K31" s="1121"/>
      <c r="L31" s="262" t="s">
        <v>468</v>
      </c>
      <c r="M31" s="263" t="s">
        <v>469</v>
      </c>
      <c r="N31" s="264" t="s">
        <v>470</v>
      </c>
    </row>
    <row r="32" spans="1:16" ht="27" customHeight="1" x14ac:dyDescent="0.15">
      <c r="A32" s="250"/>
      <c r="B32" s="246"/>
      <c r="C32" s="246"/>
      <c r="D32" s="246"/>
      <c r="E32" s="246"/>
      <c r="F32" s="246"/>
      <c r="G32" s="1133" t="s">
        <v>489</v>
      </c>
      <c r="H32" s="1134"/>
      <c r="I32" s="1134"/>
      <c r="J32" s="1135"/>
      <c r="K32" s="296">
        <v>3034809</v>
      </c>
      <c r="L32" s="296">
        <v>16530</v>
      </c>
      <c r="M32" s="297">
        <v>26755</v>
      </c>
      <c r="N32" s="298">
        <v>-38.200000000000003</v>
      </c>
    </row>
    <row r="33" spans="1:16" ht="13.5" customHeight="1" x14ac:dyDescent="0.15">
      <c r="A33" s="250"/>
      <c r="B33" s="246"/>
      <c r="C33" s="246"/>
      <c r="D33" s="246"/>
      <c r="E33" s="246"/>
      <c r="F33" s="246"/>
      <c r="G33" s="1133" t="s">
        <v>490</v>
      </c>
      <c r="H33" s="1134"/>
      <c r="I33" s="1134"/>
      <c r="J33" s="1135"/>
      <c r="K33" s="296" t="s">
        <v>476</v>
      </c>
      <c r="L33" s="296" t="s">
        <v>476</v>
      </c>
      <c r="M33" s="297" t="s">
        <v>476</v>
      </c>
      <c r="N33" s="298" t="s">
        <v>476</v>
      </c>
    </row>
    <row r="34" spans="1:16" ht="27" customHeight="1" x14ac:dyDescent="0.15">
      <c r="A34" s="250"/>
      <c r="B34" s="246"/>
      <c r="C34" s="246"/>
      <c r="D34" s="246"/>
      <c r="E34" s="246"/>
      <c r="F34" s="246"/>
      <c r="G34" s="1133" t="s">
        <v>491</v>
      </c>
      <c r="H34" s="1134"/>
      <c r="I34" s="1134"/>
      <c r="J34" s="1135"/>
      <c r="K34" s="296" t="s">
        <v>476</v>
      </c>
      <c r="L34" s="296" t="s">
        <v>476</v>
      </c>
      <c r="M34" s="297">
        <v>35</v>
      </c>
      <c r="N34" s="298" t="s">
        <v>476</v>
      </c>
    </row>
    <row r="35" spans="1:16" ht="27" customHeight="1" x14ac:dyDescent="0.15">
      <c r="A35" s="250"/>
      <c r="B35" s="246"/>
      <c r="C35" s="246"/>
      <c r="D35" s="246"/>
      <c r="E35" s="246"/>
      <c r="F35" s="246"/>
      <c r="G35" s="1133" t="s">
        <v>492</v>
      </c>
      <c r="H35" s="1134"/>
      <c r="I35" s="1134"/>
      <c r="J35" s="1135"/>
      <c r="K35" s="296">
        <v>1779113</v>
      </c>
      <c r="L35" s="296">
        <v>9691</v>
      </c>
      <c r="M35" s="297">
        <v>6876</v>
      </c>
      <c r="N35" s="298">
        <v>40.9</v>
      </c>
    </row>
    <row r="36" spans="1:16" ht="27" customHeight="1" x14ac:dyDescent="0.15">
      <c r="A36" s="250"/>
      <c r="B36" s="246"/>
      <c r="C36" s="246"/>
      <c r="D36" s="246"/>
      <c r="E36" s="246"/>
      <c r="F36" s="246"/>
      <c r="G36" s="1133" t="s">
        <v>493</v>
      </c>
      <c r="H36" s="1134"/>
      <c r="I36" s="1134"/>
      <c r="J36" s="1135"/>
      <c r="K36" s="296">
        <v>82691</v>
      </c>
      <c r="L36" s="296">
        <v>450</v>
      </c>
      <c r="M36" s="297">
        <v>711</v>
      </c>
      <c r="N36" s="298">
        <v>-36.700000000000003</v>
      </c>
    </row>
    <row r="37" spans="1:16" ht="13.5" customHeight="1" x14ac:dyDescent="0.15">
      <c r="A37" s="250"/>
      <c r="B37" s="246"/>
      <c r="C37" s="246"/>
      <c r="D37" s="246"/>
      <c r="E37" s="246"/>
      <c r="F37" s="246"/>
      <c r="G37" s="1133" t="s">
        <v>494</v>
      </c>
      <c r="H37" s="1134"/>
      <c r="I37" s="1134"/>
      <c r="J37" s="1135"/>
      <c r="K37" s="296">
        <v>177774</v>
      </c>
      <c r="L37" s="296">
        <v>968</v>
      </c>
      <c r="M37" s="297">
        <v>1771</v>
      </c>
      <c r="N37" s="298">
        <v>-45.3</v>
      </c>
    </row>
    <row r="38" spans="1:16" ht="27" customHeight="1" x14ac:dyDescent="0.15">
      <c r="A38" s="250"/>
      <c r="B38" s="246"/>
      <c r="C38" s="246"/>
      <c r="D38" s="246"/>
      <c r="E38" s="246"/>
      <c r="F38" s="246"/>
      <c r="G38" s="1136" t="s">
        <v>495</v>
      </c>
      <c r="H38" s="1137"/>
      <c r="I38" s="1137"/>
      <c r="J38" s="1138"/>
      <c r="K38" s="299" t="s">
        <v>476</v>
      </c>
      <c r="L38" s="299" t="s">
        <v>476</v>
      </c>
      <c r="M38" s="300">
        <v>0</v>
      </c>
      <c r="N38" s="301" t="s">
        <v>476</v>
      </c>
      <c r="O38" s="295"/>
    </row>
    <row r="39" spans="1:16" x14ac:dyDescent="0.15">
      <c r="A39" s="250"/>
      <c r="B39" s="246"/>
      <c r="C39" s="246"/>
      <c r="D39" s="246"/>
      <c r="E39" s="246"/>
      <c r="F39" s="246"/>
      <c r="G39" s="1136" t="s">
        <v>496</v>
      </c>
      <c r="H39" s="1137"/>
      <c r="I39" s="1137"/>
      <c r="J39" s="1138"/>
      <c r="K39" s="302">
        <v>-2150189</v>
      </c>
      <c r="L39" s="302">
        <v>-11712</v>
      </c>
      <c r="M39" s="303">
        <v>-7763</v>
      </c>
      <c r="N39" s="304">
        <v>50.9</v>
      </c>
      <c r="O39" s="295"/>
    </row>
    <row r="40" spans="1:16" ht="27" customHeight="1" x14ac:dyDescent="0.15">
      <c r="A40" s="250"/>
      <c r="B40" s="246"/>
      <c r="C40" s="246"/>
      <c r="D40" s="246"/>
      <c r="E40" s="246"/>
      <c r="F40" s="246"/>
      <c r="G40" s="1133" t="s">
        <v>497</v>
      </c>
      <c r="H40" s="1134"/>
      <c r="I40" s="1134"/>
      <c r="J40" s="1135"/>
      <c r="K40" s="302">
        <v>-3513417</v>
      </c>
      <c r="L40" s="302">
        <v>-19137</v>
      </c>
      <c r="M40" s="303">
        <v>-22050</v>
      </c>
      <c r="N40" s="304">
        <v>-13.2</v>
      </c>
      <c r="O40" s="295"/>
    </row>
    <row r="41" spans="1:16" x14ac:dyDescent="0.15">
      <c r="A41" s="250"/>
      <c r="B41" s="246"/>
      <c r="C41" s="246"/>
      <c r="D41" s="246"/>
      <c r="E41" s="246"/>
      <c r="F41" s="246"/>
      <c r="G41" s="1139" t="s">
        <v>282</v>
      </c>
      <c r="H41" s="1140"/>
      <c r="I41" s="1140"/>
      <c r="J41" s="1141"/>
      <c r="K41" s="296">
        <v>-589219</v>
      </c>
      <c r="L41" s="302">
        <v>-3209</v>
      </c>
      <c r="M41" s="303">
        <v>6336</v>
      </c>
      <c r="N41" s="304">
        <v>-150.6</v>
      </c>
      <c r="O41" s="295"/>
    </row>
    <row r="42" spans="1:16" x14ac:dyDescent="0.15">
      <c r="A42" s="250"/>
      <c r="B42" s="246"/>
      <c r="C42" s="246"/>
      <c r="D42" s="246"/>
      <c r="E42" s="246"/>
      <c r="F42" s="246"/>
      <c r="G42" s="305" t="s">
        <v>498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499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500</v>
      </c>
      <c r="H48" s="310"/>
      <c r="I48" s="310"/>
      <c r="J48" s="310"/>
      <c r="K48" s="310"/>
      <c r="L48" s="310"/>
      <c r="M48" s="311"/>
      <c r="N48" s="310"/>
    </row>
    <row r="49" spans="1:14" ht="13.5" customHeight="1" x14ac:dyDescent="0.15">
      <c r="A49" s="250"/>
      <c r="B49" s="246"/>
      <c r="C49" s="246"/>
      <c r="D49" s="246"/>
      <c r="E49" s="246"/>
      <c r="F49" s="246"/>
      <c r="G49" s="312"/>
      <c r="H49" s="313"/>
      <c r="I49" s="1128" t="s">
        <v>466</v>
      </c>
      <c r="J49" s="1130" t="s">
        <v>501</v>
      </c>
      <c r="K49" s="1131"/>
      <c r="L49" s="1131"/>
      <c r="M49" s="1131"/>
      <c r="N49" s="1132"/>
    </row>
    <row r="50" spans="1:14" x14ac:dyDescent="0.15">
      <c r="A50" s="250"/>
      <c r="B50" s="246"/>
      <c r="C50" s="246"/>
      <c r="D50" s="246"/>
      <c r="E50" s="246"/>
      <c r="F50" s="246"/>
      <c r="G50" s="314"/>
      <c r="H50" s="315"/>
      <c r="I50" s="1129"/>
      <c r="J50" s="316" t="s">
        <v>502</v>
      </c>
      <c r="K50" s="317" t="s">
        <v>503</v>
      </c>
      <c r="L50" s="318" t="s">
        <v>504</v>
      </c>
      <c r="M50" s="319" t="s">
        <v>505</v>
      </c>
      <c r="N50" s="320" t="s">
        <v>506</v>
      </c>
    </row>
    <row r="51" spans="1:14" x14ac:dyDescent="0.15">
      <c r="A51" s="250"/>
      <c r="B51" s="246"/>
      <c r="C51" s="246"/>
      <c r="D51" s="246"/>
      <c r="E51" s="246"/>
      <c r="F51" s="246"/>
      <c r="G51" s="312" t="s">
        <v>507</v>
      </c>
      <c r="H51" s="313"/>
      <c r="I51" s="321">
        <v>5706514</v>
      </c>
      <c r="J51" s="322">
        <v>31962</v>
      </c>
      <c r="K51" s="323">
        <v>-20.5</v>
      </c>
      <c r="L51" s="324">
        <v>39425</v>
      </c>
      <c r="M51" s="325">
        <v>2.1</v>
      </c>
      <c r="N51" s="326">
        <v>-22.6</v>
      </c>
    </row>
    <row r="52" spans="1:14" x14ac:dyDescent="0.15">
      <c r="A52" s="250"/>
      <c r="B52" s="246"/>
      <c r="C52" s="246"/>
      <c r="D52" s="246"/>
      <c r="E52" s="246"/>
      <c r="F52" s="246"/>
      <c r="G52" s="327"/>
      <c r="H52" s="328" t="s">
        <v>508</v>
      </c>
      <c r="I52" s="329">
        <v>2380282</v>
      </c>
      <c r="J52" s="330">
        <v>13332</v>
      </c>
      <c r="K52" s="331">
        <v>-23.9</v>
      </c>
      <c r="L52" s="332">
        <v>22414</v>
      </c>
      <c r="M52" s="333">
        <v>-0.1</v>
      </c>
      <c r="N52" s="334">
        <v>-23.8</v>
      </c>
    </row>
    <row r="53" spans="1:14" x14ac:dyDescent="0.15">
      <c r="A53" s="250"/>
      <c r="B53" s="246"/>
      <c r="C53" s="246"/>
      <c r="D53" s="246"/>
      <c r="E53" s="246"/>
      <c r="F53" s="246"/>
      <c r="G53" s="312" t="s">
        <v>509</v>
      </c>
      <c r="H53" s="313"/>
      <c r="I53" s="321">
        <v>5308740</v>
      </c>
      <c r="J53" s="322">
        <v>29563</v>
      </c>
      <c r="K53" s="323">
        <v>-7.5</v>
      </c>
      <c r="L53" s="324">
        <v>43141</v>
      </c>
      <c r="M53" s="325">
        <v>9.4</v>
      </c>
      <c r="N53" s="326">
        <v>-16.899999999999999</v>
      </c>
    </row>
    <row r="54" spans="1:14" x14ac:dyDescent="0.15">
      <c r="A54" s="250"/>
      <c r="B54" s="246"/>
      <c r="C54" s="246"/>
      <c r="D54" s="246"/>
      <c r="E54" s="246"/>
      <c r="F54" s="246"/>
      <c r="G54" s="327"/>
      <c r="H54" s="328" t="s">
        <v>508</v>
      </c>
      <c r="I54" s="329">
        <v>3090593</v>
      </c>
      <c r="J54" s="330">
        <v>17211</v>
      </c>
      <c r="K54" s="331">
        <v>29.1</v>
      </c>
      <c r="L54" s="332">
        <v>21887</v>
      </c>
      <c r="M54" s="333">
        <v>-2.4</v>
      </c>
      <c r="N54" s="334">
        <v>31.5</v>
      </c>
    </row>
    <row r="55" spans="1:14" x14ac:dyDescent="0.15">
      <c r="A55" s="250"/>
      <c r="B55" s="246"/>
      <c r="C55" s="246"/>
      <c r="D55" s="246"/>
      <c r="E55" s="246"/>
      <c r="F55" s="246"/>
      <c r="G55" s="312" t="s">
        <v>510</v>
      </c>
      <c r="H55" s="313"/>
      <c r="I55" s="321">
        <v>5433049</v>
      </c>
      <c r="J55" s="322">
        <v>30021</v>
      </c>
      <c r="K55" s="323">
        <v>1.5</v>
      </c>
      <c r="L55" s="324">
        <v>45117</v>
      </c>
      <c r="M55" s="325">
        <v>4.5999999999999996</v>
      </c>
      <c r="N55" s="326">
        <v>-3.1</v>
      </c>
    </row>
    <row r="56" spans="1:14" x14ac:dyDescent="0.15">
      <c r="A56" s="250"/>
      <c r="B56" s="246"/>
      <c r="C56" s="246"/>
      <c r="D56" s="246"/>
      <c r="E56" s="246"/>
      <c r="F56" s="246"/>
      <c r="G56" s="327"/>
      <c r="H56" s="328" t="s">
        <v>508</v>
      </c>
      <c r="I56" s="329">
        <v>2584709</v>
      </c>
      <c r="J56" s="330">
        <v>14282</v>
      </c>
      <c r="K56" s="331">
        <v>-17</v>
      </c>
      <c r="L56" s="332">
        <v>25589</v>
      </c>
      <c r="M56" s="333">
        <v>16.899999999999999</v>
      </c>
      <c r="N56" s="334">
        <v>-33.9</v>
      </c>
    </row>
    <row r="57" spans="1:14" x14ac:dyDescent="0.15">
      <c r="A57" s="250"/>
      <c r="B57" s="246"/>
      <c r="C57" s="246"/>
      <c r="D57" s="246"/>
      <c r="E57" s="246"/>
      <c r="F57" s="246"/>
      <c r="G57" s="312" t="s">
        <v>511</v>
      </c>
      <c r="H57" s="313"/>
      <c r="I57" s="321">
        <v>7809658</v>
      </c>
      <c r="J57" s="322">
        <v>42731</v>
      </c>
      <c r="K57" s="323">
        <v>42.3</v>
      </c>
      <c r="L57" s="324">
        <v>43532</v>
      </c>
      <c r="M57" s="325">
        <v>-3.5</v>
      </c>
      <c r="N57" s="326">
        <v>45.8</v>
      </c>
    </row>
    <row r="58" spans="1:14" x14ac:dyDescent="0.15">
      <c r="A58" s="250"/>
      <c r="B58" s="246"/>
      <c r="C58" s="246"/>
      <c r="D58" s="246"/>
      <c r="E58" s="246"/>
      <c r="F58" s="246"/>
      <c r="G58" s="327"/>
      <c r="H58" s="328" t="s">
        <v>508</v>
      </c>
      <c r="I58" s="329">
        <v>4658149</v>
      </c>
      <c r="J58" s="330">
        <v>25487</v>
      </c>
      <c r="K58" s="331">
        <v>78.5</v>
      </c>
      <c r="L58" s="332">
        <v>25435</v>
      </c>
      <c r="M58" s="333">
        <v>-0.6</v>
      </c>
      <c r="N58" s="334">
        <v>79.099999999999994</v>
      </c>
    </row>
    <row r="59" spans="1:14" x14ac:dyDescent="0.15">
      <c r="A59" s="250"/>
      <c r="B59" s="246"/>
      <c r="C59" s="246"/>
      <c r="D59" s="246"/>
      <c r="E59" s="246"/>
      <c r="F59" s="246"/>
      <c r="G59" s="312" t="s">
        <v>512</v>
      </c>
      <c r="H59" s="313"/>
      <c r="I59" s="321">
        <v>8580380</v>
      </c>
      <c r="J59" s="322">
        <v>46737</v>
      </c>
      <c r="K59" s="323">
        <v>9.4</v>
      </c>
      <c r="L59" s="324">
        <v>39893</v>
      </c>
      <c r="M59" s="325">
        <v>-8.4</v>
      </c>
      <c r="N59" s="326">
        <v>17.8</v>
      </c>
    </row>
    <row r="60" spans="1:14" x14ac:dyDescent="0.15">
      <c r="A60" s="250"/>
      <c r="B60" s="246"/>
      <c r="C60" s="246"/>
      <c r="D60" s="246"/>
      <c r="E60" s="246"/>
      <c r="F60" s="246"/>
      <c r="G60" s="327"/>
      <c r="H60" s="328" t="s">
        <v>508</v>
      </c>
      <c r="I60" s="335">
        <v>5303078</v>
      </c>
      <c r="J60" s="330">
        <v>28886</v>
      </c>
      <c r="K60" s="331">
        <v>13.3</v>
      </c>
      <c r="L60" s="332">
        <v>26170</v>
      </c>
      <c r="M60" s="333">
        <v>2.9</v>
      </c>
      <c r="N60" s="334">
        <v>10.4</v>
      </c>
    </row>
    <row r="61" spans="1:14" x14ac:dyDescent="0.15">
      <c r="A61" s="250"/>
      <c r="B61" s="246"/>
      <c r="C61" s="246"/>
      <c r="D61" s="246"/>
      <c r="E61" s="246"/>
      <c r="F61" s="246"/>
      <c r="G61" s="312" t="s">
        <v>513</v>
      </c>
      <c r="H61" s="336"/>
      <c r="I61" s="337">
        <v>6567668</v>
      </c>
      <c r="J61" s="338">
        <v>36203</v>
      </c>
      <c r="K61" s="339">
        <v>5</v>
      </c>
      <c r="L61" s="340">
        <v>42222</v>
      </c>
      <c r="M61" s="341">
        <v>0.8</v>
      </c>
      <c r="N61" s="326">
        <v>4.2</v>
      </c>
    </row>
    <row r="62" spans="1:14" x14ac:dyDescent="0.15">
      <c r="A62" s="250"/>
      <c r="B62" s="246"/>
      <c r="C62" s="246"/>
      <c r="D62" s="246"/>
      <c r="E62" s="246"/>
      <c r="F62" s="246"/>
      <c r="G62" s="327"/>
      <c r="H62" s="328" t="s">
        <v>508</v>
      </c>
      <c r="I62" s="329">
        <v>3603362</v>
      </c>
      <c r="J62" s="330">
        <v>19840</v>
      </c>
      <c r="K62" s="331">
        <v>16</v>
      </c>
      <c r="L62" s="332">
        <v>24299</v>
      </c>
      <c r="M62" s="333">
        <v>3.3</v>
      </c>
      <c r="N62" s="334">
        <v>12.7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42" t="s">
        <v>3</v>
      </c>
      <c r="D47" s="1142"/>
      <c r="E47" s="1143"/>
      <c r="F47" s="11">
        <v>11.06</v>
      </c>
      <c r="G47" s="12">
        <v>9.89</v>
      </c>
      <c r="H47" s="12">
        <v>15.37</v>
      </c>
      <c r="I47" s="12">
        <v>12.76</v>
      </c>
      <c r="J47" s="13">
        <v>12.33</v>
      </c>
    </row>
    <row r="48" spans="2:10" ht="57.75" customHeight="1" x14ac:dyDescent="0.15">
      <c r="B48" s="14"/>
      <c r="C48" s="1144" t="s">
        <v>4</v>
      </c>
      <c r="D48" s="1144"/>
      <c r="E48" s="1145"/>
      <c r="F48" s="15">
        <v>6.37</v>
      </c>
      <c r="G48" s="16">
        <v>5.58</v>
      </c>
      <c r="H48" s="16">
        <v>6.6</v>
      </c>
      <c r="I48" s="16">
        <v>8.6300000000000008</v>
      </c>
      <c r="J48" s="17">
        <v>6.68</v>
      </c>
    </row>
    <row r="49" spans="2:10" ht="57.75" customHeight="1" thickBot="1" x14ac:dyDescent="0.2">
      <c r="B49" s="18"/>
      <c r="C49" s="1146" t="s">
        <v>5</v>
      </c>
      <c r="D49" s="1146"/>
      <c r="E49" s="1147"/>
      <c r="F49" s="19">
        <v>2.5499999999999998</v>
      </c>
      <c r="G49" s="20" t="s">
        <v>520</v>
      </c>
      <c r="H49" s="20">
        <v>6.44</v>
      </c>
      <c r="I49" s="20" t="s">
        <v>521</v>
      </c>
      <c r="J49" s="21" t="s">
        <v>522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2019-03-05T02:04:24Z</dcterms:modified>
</cp:coreProperties>
</file>