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N:\★新フォルダ体系\●01 共有\06_財政指標\財政状況資料集（総務省）\令和5年（令和3年度版）\6.0　都へ提出\20230323\"/>
    </mc:Choice>
  </mc:AlternateContent>
  <xr:revisionPtr revIDLastSave="0" documentId="13_ncr:1_{2ED5B22D-B418-4B9F-AE0B-1C8C814302D4}"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CW102" i="12"/>
  <c r="DB102" i="12"/>
  <c r="DG102" i="12"/>
  <c r="CR102" i="12"/>
  <c r="AU88" i="12" l="1"/>
  <c r="AP88" i="12"/>
  <c r="AU63" i="12"/>
  <c r="AP63" i="12"/>
  <c r="AF63" i="12"/>
  <c r="AP23" i="12"/>
  <c r="V23" i="12"/>
  <c r="AA23" i="12"/>
  <c r="AF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W34" i="10"/>
  <c r="BW35" i="10" s="1"/>
  <c r="BW36" i="10" s="1"/>
  <c r="BW37" i="10" s="1"/>
  <c r="BW38" i="10" s="1"/>
  <c r="BW39" i="10" s="1"/>
  <c r="BW40" i="10" s="1"/>
  <c r="BW41" i="10" s="1"/>
  <c r="BW42" i="10" s="1"/>
  <c r="BE34" i="10"/>
  <c r="C34" i="10"/>
  <c r="CO34" i="10" l="1"/>
  <c r="CO35" i="10" s="1"/>
  <c r="CO36" i="10" s="1"/>
  <c r="CO37" i="10" s="1"/>
  <c r="C35" i="10"/>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<sst xmlns="http://schemas.openxmlformats.org/spreadsheetml/2006/main" count="1070" uniqueCount="602">
  <si>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</si>
  <si>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</si>
  <si>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</si>
  <si>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</si>
  <si>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</si>
  <si>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</si>
  <si>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</si>
  <si>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</si>
  <si>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</si>
  <si>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</si>
  <si>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</si>
  <si>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</si>
  <si>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</si>
  <si>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</si>
  <si>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</si>
  <si>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</si>
  <si>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</si>
  <si>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</si>
  <si>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</si>
  <si>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</si>
  <si>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</si>
  <si>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</si>
  <si>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</si>
  <si>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</si>
  <si>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</si>
  <si>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</si>
  <si>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</si>
  <si>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</si>
  <si>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</si>
  <si>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</si>
  <si>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</si>
  <si>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</si>
  <si>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</si>
  <si>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</si>
  <si>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</si>
  <si>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</si>
  <si>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</si>
  <si>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</si>
  <si>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</si>
  <si>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</si>
  <si>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</si>
  <si>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</si>
  <si>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</si>
  <si>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</si>
  <si>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</si>
  <si>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</si>
  <si>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</si>
  <si>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</si>
  <si>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</si>
  <si>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</si>
  <si>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</si>
  <si>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</si>
  <si>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</si>
  <si>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</si>
  <si>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</si>
  <si>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</si>
  <si>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</si>
  <si>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</si>
  <si>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</si>
  <si>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</si>
  <si>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</si>
  <si>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</si>
  <si>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</si>
  <si>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</si>
  <si>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</si>
  <si>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</si>
  <si>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</si>
  <si>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</si>
  <si>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</si>
  <si>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</si>
  <si>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</si>
  <si>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</si>
  <si>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</si>
  <si>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</si>
  <si>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</si>
  <si>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</si>
  <si>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</si>
  <si>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</si>
  <si>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</si>
  <si>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</si>
  <si>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</si>
  <si>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</si>
  <si>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</si>
  <si>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</si>
  <si>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</si>
  <si>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</si>
  <si>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</si>
  <si>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</si>
  <si>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</si>
  <si>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</si>
  <si>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</si>
  <si>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</si>
  <si>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</si>
  <si>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</si>
  <si>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</si>
  <si>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</si>
  <si>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</si>
  <si>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</si>
  <si>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</si>
  <si>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</si>
  <si>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</si>
  <si>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</si>
  <si>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</si>
  <si>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</si>
  <si>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</si>
  <si>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</si>
  <si>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</si>
  <si>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</si>
  <si>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</si>
  <si>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</si>
  <si>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</si>
  <si>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</si>
  <si>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</si>
  <si>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</si>
  <si>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</si>
  <si>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</si>
  <si>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</si>
  <si>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</si>
  <si>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</si>
  <si>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</si>
  <si>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</si>
  <si>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</si>
  <si>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</si>
  <si>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</si>
  <si>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</si>
  <si>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</si>
  <si>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</si>
  <si>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</si>
  <si>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</si>
  <si>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</si>
  <si>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</si>
  <si>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</si>
  <si>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</si>
  <si>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</si>
  <si>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</si>
  <si>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</si>
  <si>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</si>
  <si>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</si>
  <si>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</si>
  <si>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</si>
  <si>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</si>
  <si>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</si>
  <si>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</si>
  <si>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</si>
  <si>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</si>
  <si>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</si>
  <si>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</si>
  <si>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</si>
  <si>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</si>
  <si>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</si>
  <si>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</si>
  <si>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</si>
  <si>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</si>
  <si>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</si>
  <si>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</si>
  <si>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</si>
  <si>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</si>
  <si>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</si>
  <si>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</si>
  <si>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</si>
  <si>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</si>
  <si>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</si>
  <si>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</si>
  <si>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</si>
  <si>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</si>
  <si>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</si>
  <si>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</si>
  <si>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</si>
  <si>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</si>
  <si>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</si>
  <si>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</si>
  <si>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</si>
  <si>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</si>
  <si>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</si>
  <si>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</si>
  <si>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</si>
  <si>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</si>
  <si>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</si>
  <si>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</si>
  <si>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</si>
  <si>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</si>
  <si>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</si>
  <si>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</si>
  <si>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</si>
  <si>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</si>
  <si>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</si>
  <si>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</si>
  <si>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</si>
  <si>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</si>
  <si>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</si>
  <si>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</si>
  <si>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</si>
  <si>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</si>
  <si>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</si>
  <si>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</si>
  <si>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</si>
  <si>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</si>
  <si>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</si>
  <si>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</si>
  <si>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</si>
  <si>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</si>
  <si>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</si>
  <si>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</si>
  <si>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</si>
  <si>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</si>
  <si>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</si>
  <si>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</si>
  <si>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</si>
  <si>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</si>
  <si>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</si>
  <si>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</si>
  <si>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</si>
  <si>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</si>
  <si>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</si>
  <si>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</si>
  <si>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</si>
  <si>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</si>
  <si>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東京都日野市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</si>
  <si>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</si>
  <si>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</si>
  <si>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</si>
  <si>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</si>
  <si>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</si>
  <si>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</si>
  <si>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</si>
  <si>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</si>
  <si>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</si>
  <si>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</si>
  <si>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</si>
  <si>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</si>
  <si>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</si>
  <si>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</si>
  <si>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</si>
  <si>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</si>
  <si>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</si>
  <si>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</si>
  <si>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</si>
  <si>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</si>
  <si>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</si>
  <si>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</si>
  <si>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</si>
  <si>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</si>
  <si>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</si>
  <si>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</si>
  <si>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</si>
  <si>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</si>
  <si>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</si>
  <si>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</si>
  <si>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</si>
  <si>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</si>
  <si>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</si>
  <si>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</si>
  <si>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</si>
  <si>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</si>
  <si>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</si>
  <si>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</si>
  <si>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</si>
  <si>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</si>
  <si>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</si>
  <si>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</si>
  <si>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</si>
  <si>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</si>
  <si>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</si>
  <si>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</si>
  <si>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</si>
  <si>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</si>
  <si>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</si>
  <si>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</si>
  <si>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</si>
  <si>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</si>
  <si>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</si>
  <si>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</si>
  <si>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</si>
  <si>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</si>
  <si>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</si>
  <si>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</si>
  <si>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</si>
  <si>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</si>
  <si>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</si>
  <si>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</si>
  <si>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</si>
  <si>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</si>
  <si>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</si>
  <si>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</si>
  <si>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</si>
  <si>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</si>
  <si>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</si>
  <si>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</si>
  <si>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</si>
  <si>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</si>
  <si>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</si>
  <si>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</si>
  <si>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</si>
  <si>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</si>
  <si>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</si>
  <si>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</si>
  <si>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</si>
  <si>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</si>
  <si>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</si>
  <si>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</si>
  <si>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</si>
  <si>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</si>
  <si>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</si>
  <si>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</si>
  <si>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</si>
  <si>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</si>
  <si>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</si>
  <si>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</si>
  <si>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</si>
  <si>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</si>
  <si>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</si>
  <si>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</si>
  <si>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</si>
  <si>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</si>
  <si>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</si>
  <si>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</si>
  <si>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</si>
  <si>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</si>
  <si>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</si>
  <si>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</si>
  <si>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</si>
  <si>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</si>
  <si>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</si>
  <si>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</si>
  <si>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</si>
  <si>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</si>
  <si>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</si>
  <si>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</si>
  <si>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</si>
  <si>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</si>
  <si>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</si>
  <si>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</si>
  <si>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</si>
  <si>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</si>
  <si>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</si>
  <si>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</si>
  <si>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</si>
  <si>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</si>
  <si>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</si>
  <si>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</si>
  <si>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</si>
  <si>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</si>
  <si>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</si>
  <si>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</si>
  <si>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</si>
  <si>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</si>
  <si>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</si>
  <si>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</si>
  <si>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</si>
  <si>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</si>
  <si>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</si>
  <si>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</si>
  <si>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</si>
  <si>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</si>
  <si>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</si>
  <si>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</si>
  <si>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</si>
  <si>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</si>
  <si>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</si>
  <si>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</si>
  <si>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</si>
  <si>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</si>
  <si>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</si>
  <si>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</si>
  <si>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</si>
  <si>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</si>
  <si>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</si>
  <si>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</si>
  <si>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</si>
  <si>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</si>
  <si>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</si>
  <si>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</si>
  <si>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</si>
  <si>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東京都日野市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</si>
  <si>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</si>
  <si>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</si>
  <si>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</si>
  <si>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</si>
  <si>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</si>
  <si>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</si>
  <si>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</si>
  <si>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</si>
  <si>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</si>
  <si>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</si>
  <si>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</si>
  <si>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</si>
  <si>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</si>
  <si>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</si>
  <si>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</si>
  <si>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</si>
  <si>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</si>
  <si>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</si>
  <si>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</si>
  <si>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</si>
  <si>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</si>
  <si>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</si>
  <si>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</si>
  <si>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</si>
  <si>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</si>
  <si>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</si>
  <si>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</si>
  <si>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</si>
  <si>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</si>
  <si>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</si>
  <si>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</si>
  <si>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</si>
  <si>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</si>
  <si>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</si>
  <si>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</si>
  <si>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</si>
  <si>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</si>
  <si>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</si>
  <si>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</si>
  <si>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</si>
  <si>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</si>
  <si>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</si>
  <si>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</si>
  <si>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</si>
  <si>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</si>
  <si>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</si>
  <si>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</si>
  <si>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</si>
  <si>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</si>
  <si>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</si>
  <si>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</si>
  <si>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</si>
  <si>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</si>
  <si>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</si>
  <si>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</si>
  <si>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</si>
  <si>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</si>
  <si>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</si>
  <si>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</si>
  <si>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</si>
  <si>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</si>
  <si>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</si>
  <si>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</si>
  <si>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</si>
  <si>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</si>
  <si>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</si>
  <si>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</si>
  <si>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</si>
  <si>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</si>
  <si>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</si>
  <si>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</si>
  <si>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</si>
  <si>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</si>
  <si>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</si>
  <si>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</si>
  <si>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</si>
  <si>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</si>
  <si>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</si>
  <si>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</si>
  <si>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</si>
  <si>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</si>
  <si>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</si>
  <si>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</si>
  <si>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</si>
  <si>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</si>
  <si>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</si>
  <si>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</si>
  <si>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</si>
  <si>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</si>
  <si>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</si>
  <si>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</si>
  <si>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</si>
  <si>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</si>
  <si>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</si>
  <si>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</si>
  <si>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</si>
  <si>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</si>
  <si>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</si>
  <si>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</si>
  <si>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</si>
  <si>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</si>
  <si>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</si>
  <si>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</si>
  <si>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</si>
  <si>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</si>
  <si>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</si>
  <si>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</si>
  <si>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</si>
  <si>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</si>
  <si>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</si>
  <si>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</si>
  <si>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</si>
  <si>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</si>
  <si>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</si>
  <si>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</si>
  <si>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</si>
  <si>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</si>
  <si>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</si>
  <si>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</si>
  <si>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</si>
  <si>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</si>
  <si>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</si>
  <si>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</si>
  <si>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</si>
  <si>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</si>
  <si>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</si>
  <si>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</si>
  <si>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</si>
  <si>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</si>
  <si>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</si>
  <si>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</si>
  <si>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</si>
  <si>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</si>
  <si>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</si>
  <si>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</si>
  <si>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</si>
  <si>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</si>
  <si>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</si>
  <si>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</si>
  <si>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</si>
  <si>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</si>
  <si>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</si>
  <si>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</si>
  <si>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</si>
  <si>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</si>
  <si>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</si>
  <si>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</si>
  <si>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</si>
  <si>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</si>
  <si>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</si>
  <si>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</si>
  <si>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</si>
  <si>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</si>
  <si>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</si>
  <si>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</si>
  <si>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</si>
  <si>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</si>
  <si>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</si>
  <si>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</si>
  <si>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</si>
  <si>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</si>
  <si>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</si>
  <si>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</si>
  <si>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</si>
  <si>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</si>
  <si>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</si>
  <si>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</si>
  <si>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</si>
  <si>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</si>
  <si>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</si>
  <si>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</si>
  <si>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</si>
  <si>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</si>
  <si>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</si>
  <si>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</si>
  <si>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</si>
  <si>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</si>
  <si>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</si>
  <si>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</si>
  <si>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</si>
  <si>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</si>
  <si>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</si>
  <si>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</si>
  <si>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</si>
  <si>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</si>
  <si>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</si>
  <si>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</si>
  <si>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</si>
  <si>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</si>
  <si>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</si>
  <si>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</si>
  <si>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</si>
  <si>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</si>
  <si>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</si>
  <si>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</si>
  <si>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</si>
  <si>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3.79</t>
  </si>
  <si>
    <t>▲ 0.07</t>
  </si>
  <si>
    <t>一般会計</t>
  </si>
  <si>
    <t>市立病院事業会計</t>
  </si>
  <si>
    <t>下水道事業会計</t>
  </si>
  <si>
    <t>介護保険特別会計</t>
  </si>
  <si>
    <t>国民健康保険特別会計</t>
  </si>
  <si>
    <t>土地区画整理事業特別会計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</si>
  <si>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</si>
  <si>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</si>
  <si>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</si>
  <si>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</si>
  <si>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</si>
  <si>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</si>
  <si>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</si>
  <si>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</si>
  <si>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</si>
  <si>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phoneticPr fontId="29"/>
  </si>
  <si>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</si>
  <si>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</si>
  <si>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</si>
  <si>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</si>
  <si>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</si>
  <si>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</si>
  <si>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0"/>
  </si>
  <si>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5"/>
  </si>
  <si>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</si>
  <si>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</si>
  <si>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</si>
  <si>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</si>
  <si>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t>
  </si>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</sst>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3"/>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2C13-43FD-BDCE-CFE60139A0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45091</c:v>
                </c:pt>
                <c:pt idx="1">
                  <c:v>49803</c:v>
                </c:pt>
                <c:pt idx="2">
                  <c:v>54007</c:v>
                </c:pt>
                <c:pt idx="3">
                  <c:v>39439</c:v>
                </c:pt>
                <c:pt idx="4">
                  <c:v>35747</c:v>
                </c:pt>
              </c:numCache>
            </c:numRef>
          </c:val>
          <c:smooth val="0"/>
          <c:extLst>
            <c:ext xmlns:c16="http://schemas.microsoft.com/office/drawing/2014/chart" uri="{C3380CC4-5D6E-409C-BE32-E72D297353CC}">
              <c16:uniqueId val="{00000001-2C13-43FD-BDCE-CFE60139A0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8.49</c:v>
                </c:pt>
                <c:pt idx="1">
                  <c:v>4.6900000000000004</c:v>
                </c:pt>
                <c:pt idx="2">
                  <c:v>5.63</c:v>
                </c:pt>
                <c:pt idx="3">
                  <c:v>8.3000000000000007</c:v>
                </c:pt>
                <c:pt idx="4">
                  <c:v>13.91</c:v>
                </c:pt>
              </c:numCache>
            </c:numRef>
          </c:val>
          <c:extLst>
            <c:ext xmlns:c16="http://schemas.microsoft.com/office/drawing/2014/chart" uri="{C3380CC4-5D6E-409C-BE32-E72D297353CC}">
              <c16:uniqueId val="{00000000-F154-439D-BAB3-4ED5D6E7AA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12.41</c:v>
                </c:pt>
                <c:pt idx="1">
                  <c:v>12.42</c:v>
                </c:pt>
                <c:pt idx="2">
                  <c:v>11.23</c:v>
                </c:pt>
                <c:pt idx="3">
                  <c:v>10.220000000000001</c:v>
                </c:pt>
                <c:pt idx="4">
                  <c:v>11.57</c:v>
                </c:pt>
              </c:numCache>
            </c:numRef>
          </c:val>
          <c:extLst>
            <c:ext xmlns:c16="http://schemas.microsoft.com/office/drawing/2014/chart" uri="{C3380CC4-5D6E-409C-BE32-E72D297353CC}">
              <c16:uniqueId val="{00000001-F154-439D-BAB3-4ED5D6E7AA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1.83</c:v>
                </c:pt>
                <c:pt idx="1">
                  <c:v>-3.79</c:v>
                </c:pt>
                <c:pt idx="2">
                  <c:v>-7.0000000000000007E-2</c:v>
                </c:pt>
                <c:pt idx="3">
                  <c:v>2.17</c:v>
                </c:pt>
                <c:pt idx="4">
                  <c:v>7.78</c:v>
                </c:pt>
              </c:numCache>
            </c:numRef>
          </c:val>
          <c:smooth val="0"/>
          <c:extLst>
            <c:ext xmlns:c16="http://schemas.microsoft.com/office/drawing/2014/chart" uri="{C3380CC4-5D6E-409C-BE32-E72D297353CC}">
              <c16:uniqueId val="{00000002-F154-439D-BAB3-4ED5D6E7AA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0.21</c:v>
                </c:pt>
                <c:pt idx="2">
                  <c:v>#N/A</c:v>
                </c:pt>
                <c:pt idx="3">
                  <c:v>0.2</c:v>
                </c:pt>
                <c:pt idx="4">
                  <c:v>#N/A</c:v>
                </c:pt>
                <c:pt idx="5">
                  <c:v>0.21</c:v>
                </c:pt>
                <c:pt idx="6">
                  <c:v>0</c:v>
                </c:pt>
                <c:pt idx="7">
                  <c:v>0</c:v>
                </c:pt>
                <c:pt idx="8">
                  <c:v>0</c:v>
                </c:pt>
                <c:pt idx="9">
                  <c:v>0</c:v>
                </c:pt>
              </c:numCache>
            </c:numRef>
          </c:val>
          <c:extLst>
            <c:ext xmlns:c16="http://schemas.microsoft.com/office/drawing/2014/chart" uri="{C3380CC4-5D6E-409C-BE32-E72D297353CC}">
              <c16:uniqueId val="{00000000-6A67-473F-A15E-679F9BAD8E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67-473F-A15E-679F9BAD8E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67-473F-A15E-679F9BAD8ED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0.24</c:v>
                </c:pt>
                <c:pt idx="2">
                  <c:v>#N/A</c:v>
                </c:pt>
                <c:pt idx="3">
                  <c:v>7.0000000000000007E-2</c:v>
                </c:pt>
                <c:pt idx="4">
                  <c:v>#N/A</c:v>
                </c:pt>
                <c:pt idx="5">
                  <c:v>0.04</c:v>
                </c:pt>
                <c:pt idx="6">
                  <c:v>#N/A</c:v>
                </c:pt>
                <c:pt idx="7">
                  <c:v>0</c:v>
                </c:pt>
                <c:pt idx="8">
                  <c:v>#N/A</c:v>
                </c:pt>
                <c:pt idx="9">
                  <c:v>0.01</c:v>
                </c:pt>
              </c:numCache>
            </c:numRef>
          </c:val>
          <c:extLst>
            <c:ext xmlns:c16="http://schemas.microsoft.com/office/drawing/2014/chart" uri="{C3380CC4-5D6E-409C-BE32-E72D297353CC}">
              <c16:uniqueId val="{00000003-6A67-473F-A15E-679F9BAD8ED9}"/>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0.45</c:v>
                </c:pt>
                <c:pt idx="2">
                  <c:v>#N/A</c:v>
                </c:pt>
                <c:pt idx="3">
                  <c:v>0.23</c:v>
                </c:pt>
                <c:pt idx="4">
                  <c:v>#N/A</c:v>
                </c:pt>
                <c:pt idx="5">
                  <c:v>0.27</c:v>
                </c:pt>
                <c:pt idx="6">
                  <c:v>#N/A</c:v>
                </c:pt>
                <c:pt idx="7">
                  <c:v>0.31</c:v>
                </c:pt>
                <c:pt idx="8">
                  <c:v>#N/A</c:v>
                </c:pt>
                <c:pt idx="9">
                  <c:v>0.21</c:v>
                </c:pt>
              </c:numCache>
            </c:numRef>
          </c:val>
          <c:extLst>
            <c:ext xmlns:c16="http://schemas.microsoft.com/office/drawing/2014/chart" uri="{C3380CC4-5D6E-409C-BE32-E72D297353CC}">
              <c16:uniqueId val="{00000004-6A67-473F-A15E-679F9BAD8ED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1.44</c:v>
                </c:pt>
                <c:pt idx="2">
                  <c:v>#N/A</c:v>
                </c:pt>
                <c:pt idx="3">
                  <c:v>0.27</c:v>
                </c:pt>
                <c:pt idx="4">
                  <c:v>#N/A</c:v>
                </c:pt>
                <c:pt idx="5">
                  <c:v>0.17</c:v>
                </c:pt>
                <c:pt idx="6">
                  <c:v>#N/A</c:v>
                </c:pt>
                <c:pt idx="7">
                  <c:v>0.39</c:v>
                </c:pt>
                <c:pt idx="8">
                  <c:v>#N/A</c:v>
                </c:pt>
                <c:pt idx="9">
                  <c:v>0.4</c:v>
                </c:pt>
              </c:numCache>
            </c:numRef>
          </c:val>
          <c:extLst>
            <c:ext xmlns:c16="http://schemas.microsoft.com/office/drawing/2014/chart" uri="{C3380CC4-5D6E-409C-BE32-E72D297353CC}">
              <c16:uniqueId val="{00000005-6A67-473F-A15E-679F9BAD8ED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0.37</c:v>
                </c:pt>
                <c:pt idx="2">
                  <c:v>#N/A</c:v>
                </c:pt>
                <c:pt idx="3">
                  <c:v>0.56000000000000005</c:v>
                </c:pt>
                <c:pt idx="4">
                  <c:v>#N/A</c:v>
                </c:pt>
                <c:pt idx="5">
                  <c:v>0.16</c:v>
                </c:pt>
                <c:pt idx="6">
                  <c:v>#N/A</c:v>
                </c:pt>
                <c:pt idx="7">
                  <c:v>0.04</c:v>
                </c:pt>
                <c:pt idx="8">
                  <c:v>#N/A</c:v>
                </c:pt>
                <c:pt idx="9">
                  <c:v>0.78</c:v>
                </c:pt>
              </c:numCache>
            </c:numRef>
          </c:val>
          <c:extLst>
            <c:ext xmlns:c16="http://schemas.microsoft.com/office/drawing/2014/chart" uri="{C3380CC4-5D6E-409C-BE32-E72D297353CC}">
              <c16:uniqueId val="{00000006-6A67-473F-A15E-679F9BAD8ED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c:v>
                </c:pt>
                <c:pt idx="8">
                  <c:v>#N/A</c:v>
                </c:pt>
                <c:pt idx="9">
                  <c:v>0.79</c:v>
                </c:pt>
              </c:numCache>
            </c:numRef>
          </c:val>
          <c:extLst>
            <c:ext xmlns:c16="http://schemas.microsoft.com/office/drawing/2014/chart" uri="{C3380CC4-5D6E-409C-BE32-E72D297353CC}">
              <c16:uniqueId val="{00000007-6A67-473F-A15E-679F9BAD8ED9}"/>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2.58</c:v>
                </c:pt>
                <c:pt idx="2">
                  <c:v>#N/A</c:v>
                </c:pt>
                <c:pt idx="3">
                  <c:v>3.07</c:v>
                </c:pt>
                <c:pt idx="4">
                  <c:v>#N/A</c:v>
                </c:pt>
                <c:pt idx="5">
                  <c:v>2.63</c:v>
                </c:pt>
                <c:pt idx="6">
                  <c:v>#N/A</c:v>
                </c:pt>
                <c:pt idx="7">
                  <c:v>5</c:v>
                </c:pt>
                <c:pt idx="8">
                  <c:v>#N/A</c:v>
                </c:pt>
                <c:pt idx="9">
                  <c:v>6.92</c:v>
                </c:pt>
              </c:numCache>
            </c:numRef>
          </c:val>
          <c:extLst>
            <c:ext xmlns:c16="http://schemas.microsoft.com/office/drawing/2014/chart" uri="{C3380CC4-5D6E-409C-BE32-E72D297353CC}">
              <c16:uniqueId val="{00000008-6A67-473F-A15E-679F9BAD8E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8.0299999999999994</c:v>
                </c:pt>
                <c:pt idx="2">
                  <c:v>#N/A</c:v>
                </c:pt>
                <c:pt idx="3">
                  <c:v>4.45</c:v>
                </c:pt>
                <c:pt idx="4">
                  <c:v>#N/A</c:v>
                </c:pt>
                <c:pt idx="5">
                  <c:v>5.35</c:v>
                </c:pt>
                <c:pt idx="6">
                  <c:v>#N/A</c:v>
                </c:pt>
                <c:pt idx="7">
                  <c:v>7.98</c:v>
                </c:pt>
                <c:pt idx="8">
                  <c:v>#N/A</c:v>
                </c:pt>
                <c:pt idx="9">
                  <c:v>13.69</c:v>
                </c:pt>
              </c:numCache>
            </c:numRef>
          </c:val>
          <c:extLst>
            <c:ext xmlns:c16="http://schemas.microsoft.com/office/drawing/2014/chart" uri="{C3380CC4-5D6E-409C-BE32-E72D297353CC}">
              <c16:uniqueId val="{00000009-6A67-473F-A15E-679F9BAD8E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5535</c:v>
                </c:pt>
                <c:pt idx="5">
                  <c:v>5650</c:v>
                </c:pt>
                <c:pt idx="8">
                  <c:v>5396</c:v>
                </c:pt>
                <c:pt idx="11">
                  <c:v>5385</c:v>
                </c:pt>
                <c:pt idx="14">
                  <c:v>5390</c:v>
                </c:pt>
              </c:numCache>
            </c:numRef>
          </c:val>
          <c:extLst>
            <c:ext xmlns:c16="http://schemas.microsoft.com/office/drawing/2014/chart" uri="{C3380CC4-5D6E-409C-BE32-E72D297353CC}">
              <c16:uniqueId val="{00000000-5E28-4440-8AE8-07B74A38EB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28-4440-8AE8-07B74A38EB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177</c:v>
                </c:pt>
                <c:pt idx="3">
                  <c:v>109</c:v>
                </c:pt>
                <c:pt idx="6">
                  <c:v>125</c:v>
                </c:pt>
                <c:pt idx="9">
                  <c:v>96</c:v>
                </c:pt>
                <c:pt idx="12">
                  <c:v>96</c:v>
                </c:pt>
              </c:numCache>
            </c:numRef>
          </c:val>
          <c:extLst>
            <c:ext xmlns:c16="http://schemas.microsoft.com/office/drawing/2014/chart" uri="{C3380CC4-5D6E-409C-BE32-E72D297353CC}">
              <c16:uniqueId val="{00000002-5E28-4440-8AE8-07B74A38EB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76</c:v>
                </c:pt>
                <c:pt idx="3">
                  <c:v>65</c:v>
                </c:pt>
                <c:pt idx="6">
                  <c:v>56</c:v>
                </c:pt>
                <c:pt idx="9">
                  <c:v>29</c:v>
                </c:pt>
                <c:pt idx="12">
                  <c:v>13</c:v>
                </c:pt>
              </c:numCache>
            </c:numRef>
          </c:val>
          <c:extLst>
            <c:ext xmlns:c16="http://schemas.microsoft.com/office/drawing/2014/chart" uri="{C3380CC4-5D6E-409C-BE32-E72D297353CC}">
              <c16:uniqueId val="{00000003-5E28-4440-8AE8-07B74A38EB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1385</c:v>
                </c:pt>
                <c:pt idx="3">
                  <c:v>1486</c:v>
                </c:pt>
                <c:pt idx="6">
                  <c:v>1454</c:v>
                </c:pt>
                <c:pt idx="9">
                  <c:v>1041</c:v>
                </c:pt>
                <c:pt idx="12">
                  <c:v>933</c:v>
                </c:pt>
              </c:numCache>
            </c:numRef>
          </c:val>
          <c:extLst>
            <c:ext xmlns:c16="http://schemas.microsoft.com/office/drawing/2014/chart" uri="{C3380CC4-5D6E-409C-BE32-E72D297353CC}">
              <c16:uniqueId val="{00000004-5E28-4440-8AE8-07B74A38EB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28-4440-8AE8-07B74A38EB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28-4440-8AE8-07B74A38EB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3132</c:v>
                </c:pt>
                <c:pt idx="3">
                  <c:v>3180</c:v>
                </c:pt>
                <c:pt idx="6">
                  <c:v>3216</c:v>
                </c:pt>
                <c:pt idx="9">
                  <c:v>3319</c:v>
                </c:pt>
                <c:pt idx="12">
                  <c:v>3397</c:v>
                </c:pt>
              </c:numCache>
            </c:numRef>
          </c:val>
          <c:extLst>
            <c:ext xmlns:c16="http://schemas.microsoft.com/office/drawing/2014/chart" uri="{C3380CC4-5D6E-409C-BE32-E72D297353CC}">
              <c16:uniqueId val="{00000007-5E28-4440-8AE8-07B74A38EB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-765</c:v>
                </c:pt>
                <c:pt idx="2">
                  <c:v>#N/A</c:v>
                </c:pt>
                <c:pt idx="3">
                  <c:v>#N/A</c:v>
                </c:pt>
                <c:pt idx="4">
                  <c:v>-810</c:v>
                </c:pt>
                <c:pt idx="5">
                  <c:v>#N/A</c:v>
                </c:pt>
                <c:pt idx="6">
                  <c:v>#N/A</c:v>
                </c:pt>
                <c:pt idx="7">
                  <c:v>-545</c:v>
                </c:pt>
                <c:pt idx="8">
                  <c:v>#N/A</c:v>
                </c:pt>
                <c:pt idx="9">
                  <c:v>#N/A</c:v>
                </c:pt>
                <c:pt idx="10">
                  <c:v>-900</c:v>
                </c:pt>
                <c:pt idx="11">
                  <c:v>#N/A</c:v>
                </c:pt>
                <c:pt idx="12">
                  <c:v>#N/A</c:v>
                </c:pt>
                <c:pt idx="13">
                  <c:v>-951</c:v>
                </c:pt>
                <c:pt idx="14">
                  <c:v>#N/A</c:v>
                </c:pt>
              </c:numCache>
            </c:numRef>
          </c:val>
          <c:smooth val="0"/>
          <c:extLst>
            <c:ext xmlns:c16="http://schemas.microsoft.com/office/drawing/2014/chart" uri="{C3380CC4-5D6E-409C-BE32-E72D297353CC}">
              <c16:uniqueId val="{00000008-5E28-4440-8AE8-07B74A38EB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34770</c:v>
                </c:pt>
                <c:pt idx="5">
                  <c:v>33883</c:v>
                </c:pt>
                <c:pt idx="8">
                  <c:v>34282</c:v>
                </c:pt>
                <c:pt idx="11">
                  <c:v>33473</c:v>
                </c:pt>
                <c:pt idx="14">
                  <c:v>32877</c:v>
                </c:pt>
              </c:numCache>
            </c:numRef>
          </c:val>
          <c:extLst>
            <c:ext xmlns:c16="http://schemas.microsoft.com/office/drawing/2014/chart" uri="{C3380CC4-5D6E-409C-BE32-E72D297353CC}">
              <c16:uniqueId val="{00000000-9A25-4400-9CA9-E15ECD3A2D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17169</c:v>
                </c:pt>
                <c:pt idx="5">
                  <c:v>17307</c:v>
                </c:pt>
                <c:pt idx="8">
                  <c:v>16799</c:v>
                </c:pt>
                <c:pt idx="11">
                  <c:v>15306</c:v>
                </c:pt>
                <c:pt idx="14">
                  <c:v>14590</c:v>
                </c:pt>
              </c:numCache>
            </c:numRef>
          </c:val>
          <c:extLst>
            <c:ext xmlns:c16="http://schemas.microsoft.com/office/drawing/2014/chart" uri="{C3380CC4-5D6E-409C-BE32-E72D297353CC}">
              <c16:uniqueId val="{00000001-9A25-4400-9CA9-E15ECD3A2D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14595</c:v>
                </c:pt>
                <c:pt idx="5">
                  <c:v>14275</c:v>
                </c:pt>
                <c:pt idx="8">
                  <c:v>12386</c:v>
                </c:pt>
                <c:pt idx="11">
                  <c:v>10902</c:v>
                </c:pt>
                <c:pt idx="14">
                  <c:v>11847</c:v>
                </c:pt>
              </c:numCache>
            </c:numRef>
          </c:val>
          <c:extLst>
            <c:ext xmlns:c16="http://schemas.microsoft.com/office/drawing/2014/chart" uri="{C3380CC4-5D6E-409C-BE32-E72D297353CC}">
              <c16:uniqueId val="{00000002-9A25-4400-9CA9-E15ECD3A2D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25-4400-9CA9-E15ECD3A2D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25-4400-9CA9-E15ECD3A2D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443</c:v>
                </c:pt>
                <c:pt idx="3">
                  <c:v>990</c:v>
                </c:pt>
                <c:pt idx="6">
                  <c:v>927</c:v>
                </c:pt>
                <c:pt idx="9">
                  <c:v>870</c:v>
                </c:pt>
                <c:pt idx="12">
                  <c:v>819</c:v>
                </c:pt>
              </c:numCache>
            </c:numRef>
          </c:val>
          <c:extLst>
            <c:ext xmlns:c16="http://schemas.microsoft.com/office/drawing/2014/chart" uri="{C3380CC4-5D6E-409C-BE32-E72D297353CC}">
              <c16:uniqueId val="{00000005-9A25-4400-9CA9-E15ECD3A2D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9305</c:v>
                </c:pt>
                <c:pt idx="3">
                  <c:v>9493</c:v>
                </c:pt>
                <c:pt idx="6">
                  <c:v>9023</c:v>
                </c:pt>
                <c:pt idx="9">
                  <c:v>8540</c:v>
                </c:pt>
                <c:pt idx="12">
                  <c:v>8437</c:v>
                </c:pt>
              </c:numCache>
            </c:numRef>
          </c:val>
          <c:extLst>
            <c:ext xmlns:c16="http://schemas.microsoft.com/office/drawing/2014/chart" uri="{C3380CC4-5D6E-409C-BE32-E72D297353CC}">
              <c16:uniqueId val="{00000006-9A25-4400-9CA9-E15ECD3A2D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258</c:v>
                </c:pt>
                <c:pt idx="3">
                  <c:v>1008</c:v>
                </c:pt>
                <c:pt idx="6">
                  <c:v>3851</c:v>
                </c:pt>
                <c:pt idx="9">
                  <c:v>3826</c:v>
                </c:pt>
                <c:pt idx="12">
                  <c:v>3817</c:v>
                </c:pt>
              </c:numCache>
            </c:numRef>
          </c:val>
          <c:extLst>
            <c:ext xmlns:c16="http://schemas.microsoft.com/office/drawing/2014/chart" uri="{C3380CC4-5D6E-409C-BE32-E72D297353CC}">
              <c16:uniqueId val="{00000007-9A25-4400-9CA9-E15ECD3A2D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15299</c:v>
                </c:pt>
                <c:pt idx="3">
                  <c:v>11567</c:v>
                </c:pt>
                <c:pt idx="6">
                  <c:v>10301</c:v>
                </c:pt>
                <c:pt idx="9">
                  <c:v>9036</c:v>
                </c:pt>
                <c:pt idx="12">
                  <c:v>7654</c:v>
                </c:pt>
              </c:numCache>
            </c:numRef>
          </c:val>
          <c:extLst>
            <c:ext xmlns:c16="http://schemas.microsoft.com/office/drawing/2014/chart" uri="{C3380CC4-5D6E-409C-BE32-E72D297353CC}">
              <c16:uniqueId val="{00000008-9A25-4400-9CA9-E15ECD3A2D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10374</c:v>
                </c:pt>
                <c:pt idx="3">
                  <c:v>8297</c:v>
                </c:pt>
                <c:pt idx="6">
                  <c:v>7583</c:v>
                </c:pt>
                <c:pt idx="9">
                  <c:v>7304</c:v>
                </c:pt>
                <c:pt idx="12">
                  <c:v>7144</c:v>
                </c:pt>
              </c:numCache>
            </c:numRef>
          </c:val>
          <c:extLst>
            <c:ext xmlns:c16="http://schemas.microsoft.com/office/drawing/2014/chart" uri="{C3380CC4-5D6E-409C-BE32-E72D297353CC}">
              <c16:uniqueId val="{00000009-9A25-4400-9CA9-E15ECD3A2D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34154</c:v>
                </c:pt>
                <c:pt idx="3">
                  <c:v>34447</c:v>
                </c:pt>
                <c:pt idx="6">
                  <c:v>35894</c:v>
                </c:pt>
                <c:pt idx="9">
                  <c:v>36566</c:v>
                </c:pt>
                <c:pt idx="12">
                  <c:v>36172</c:v>
                </c:pt>
              </c:numCache>
            </c:numRef>
          </c:val>
          <c:extLst>
            <c:ext xmlns:c16="http://schemas.microsoft.com/office/drawing/2014/chart" uri="{C3380CC4-5D6E-409C-BE32-E72D297353CC}">
              <c16:uniqueId val="{0000000A-9A25-4400-9CA9-E15ECD3A2D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3299</c:v>
                </c:pt>
                <c:pt idx="2">
                  <c:v>#N/A</c:v>
                </c:pt>
                <c:pt idx="3">
                  <c:v>#N/A</c:v>
                </c:pt>
                <c:pt idx="4">
                  <c:v>337</c:v>
                </c:pt>
                <c:pt idx="5">
                  <c:v>#N/A</c:v>
                </c:pt>
                <c:pt idx="6">
                  <c:v>#N/A</c:v>
                </c:pt>
                <c:pt idx="7">
                  <c:v>4112</c:v>
                </c:pt>
                <c:pt idx="8">
                  <c:v>#N/A</c:v>
                </c:pt>
                <c:pt idx="9">
                  <c:v>#N/A</c:v>
                </c:pt>
                <c:pt idx="10">
                  <c:v>6460</c:v>
                </c:pt>
                <c:pt idx="11">
                  <c:v>#N/A</c:v>
                </c:pt>
                <c:pt idx="12">
                  <c:v>#N/A</c:v>
                </c:pt>
                <c:pt idx="13">
                  <c:v>4729</c:v>
                </c:pt>
                <c:pt idx="14">
                  <c:v>#N/A</c:v>
                </c:pt>
              </c:numCache>
            </c:numRef>
          </c:val>
          <c:smooth val="0"/>
          <c:extLst>
            <c:ext xmlns:c16="http://schemas.microsoft.com/office/drawing/2014/chart" uri="{C3380CC4-5D6E-409C-BE32-E72D297353CC}">
              <c16:uniqueId val="{0000000B-9A25-4400-9CA9-E15ECD3A2D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3888</c:v>
                </c:pt>
                <c:pt idx="1">
                  <c:v>3648</c:v>
                </c:pt>
                <c:pt idx="2">
                  <c:v>4323</c:v>
                </c:pt>
              </c:numCache>
            </c:numRef>
          </c:val>
          <c:extLst>
            <c:ext xmlns:c16="http://schemas.microsoft.com/office/drawing/2014/chart" uri="{C3380CC4-5D6E-409C-BE32-E72D297353CC}">
              <c16:uniqueId val="{00000000-E515-46C4-8F93-9E25458F52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327</c:v>
                </c:pt>
                <c:pt idx="1">
                  <c:v>327</c:v>
                </c:pt>
                <c:pt idx="2">
                  <c:v>327</c:v>
                </c:pt>
              </c:numCache>
            </c:numRef>
          </c:val>
          <c:extLst>
            <c:ext xmlns:c16="http://schemas.microsoft.com/office/drawing/2014/chart" uri="{C3380CC4-5D6E-409C-BE32-E72D297353CC}">
              <c16:uniqueId val="{00000001-E515-46C4-8F93-9E25458F52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8184</c:v>
                </c:pt>
                <c:pt idx="1">
                  <c:v>7316</c:v>
                </c:pt>
                <c:pt idx="2">
                  <c:v>7197</c:v>
                </c:pt>
              </c:numCache>
            </c:numRef>
          </c:val>
          <c:extLst>
            <c:ext xmlns:c16="http://schemas.microsoft.com/office/drawing/2014/chart" uri="{C3380CC4-5D6E-409C-BE32-E72D297353CC}">
              <c16:uniqueId val="{00000002-E515-46C4-8F93-9E25458F52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とは、市の借金返済及びこれに準ずる額の大きさを示す指標で、標準的な一般財源に占める公債費の割合を言う。令和３年度の実質公債費比率は▲２．４％であり、対前年度比０．１ポイントの改善と、ほぼ横ばいの状態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は、下水道事業の地方債残高が減少したことや、東京たま広域資源循環組合の公害防止事業債の償還が完了したことなどにより減少している。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では、算定基礎となる「公債費」（減税補てん債や公害防止事業債など）が減したことなどによって交付税の基準財政需要額算入公債費等が減少している。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満期一括償還地方債の借入がないため、利用していない。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とは、借入金（地方債）や将来支払っていく可能性のある負担額を残高程度で示す指標で、標準的な一般財源に占める後年度の負債・負担額の割合を言い、当市では前年度比で６．１ポイントの改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令和３年度の特徴点としては、将来負担額（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のうち、公営企業債等繰入見込額の減少が挙げられる。これは、下水道事業に係る地方債の償還が進み、現在高が減少したためである。また、充当可能財源等（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では、主に財政調整基金、公共施設建設基金、学校施設整備基金などへの積立により、充当可能基金が増加している。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・令和２年度は、前年度比８．９％の減、令和３年度は、前年度比４．９％の増、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・令和３年度は、南平体育館の建替工事を実施による取崩をおこなう一方で、老朽化する公共施設や小中学校校舎の将来的な改修・更新等の対応を見据え、積立てをおこなった。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・新型コロナウイルス感染症の影響が想定よりも少なく、市税収入の減少が小さかったことや地方交付税の追加交付による増などにより、基金全体の残高は約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・社会保障関連経費の増加や公共施設の更新などまちの高齢化への対応、また、繰り返し起こる景気の変動や災害や感染症などに備えて、基金と市債のバランスを図った活用に努める。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・市民体育施設整備基金：南平体育館の整備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・ごみ処理関連施設及び周辺環境整備基金：南平体育館の整備　ほか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・環境緑化基金：市有地樹木ナラ枯れへの対応　ほか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・福祉あんしん基金　：（仮称）子ども包括支援センター設計業務委託料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・特定目的基金全体で、令和２年度は、前年度比１０．６％の減、令和３年度は、前年度比１．６％の減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・南平体育館の建替工事を実施し、建設工事を目的として積み立てていたごみ処理関連施設及び周辺環境整備基金から約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億円を、市民体育施設整備基金から約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・老朽化する公共施設や小中学校校舎の将来的な改修・更新等の対応を見据え、公共施設建設基金に約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億円を、学校施設整備基金に約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・上記の理由等により、特定目的基金全体では残高が約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・引き続き将来的な施設の老朽化対策に備え、公共施設建設基金や学校施設整備基金への積立てを重点的に実施していく。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・令和２年度は、前年度比６．２％の減、令和３年度は、前年度比１８．５％の増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化を背景とした社会保障関連経費の増など、義務的経費は引き続き増加傾向にあるものの、新型コロナウイルス感染症の影響が想定よりも少なく、市税や税連動交付金により財源不足を賄うことができ、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年に策定した日野市財政再建方針・第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次行財政改革大綱に基づき、財政再建期間完了（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年度）まで健全な財政運営を進め、当初予算編成後残高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xdr:txBody>
    </xdr:sp>
    <xdr:clientData/>
  </xdr:oneCellAnchor>
  <xdr:twoCellAnchor>
    <xdr:from>
      <xdr:col>3</xdr:col>
      <xdr:colOff>133350</xdr:colOff>
      <xdr:row>30</xdr:row>
      <xdr:rowOff>44450</xdr:rowOff>
    </xdr:from>
    <xdr:to>
      <xdr:col>27</xdr:col>
      <xdr:colOff>184150</xdr:colOff>
      <xdr:row>32</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32</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32</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31</xdr:row>
      <xdr:rowOff>127000</xdr:rowOff>
    </xdr:from>
    <xdr:to>
      <xdr:col>35</xdr:col>
      <xdr:colOff>95250</xdr:colOff>
      <xdr:row>33</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32</xdr:row>
      <xdr:rowOff>146050</xdr:rowOff>
    </xdr:from>
    <xdr:to>
      <xdr:col>35</xdr:col>
      <xdr:colOff>95250</xdr:colOff>
      <xdr:row>34</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31</xdr:row>
      <xdr:rowOff>127000</xdr:rowOff>
    </xdr:from>
    <xdr:to>
      <xdr:col>42</xdr:col>
      <xdr:colOff>25400</xdr:colOff>
      <xdr:row>33</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32</xdr:row>
      <xdr:rowOff>146050</xdr:rowOff>
    </xdr:from>
    <xdr:to>
      <xdr:col>42</xdr:col>
      <xdr:colOff>25400</xdr:colOff>
      <xdr:row>34</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31</xdr:row>
      <xdr:rowOff>127000</xdr:rowOff>
    </xdr:from>
    <xdr:to>
      <xdr:col>49</xdr:col>
      <xdr:colOff>19050</xdr:colOff>
      <xdr:row>33</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32</xdr:row>
      <xdr:rowOff>146050</xdr:rowOff>
    </xdr:from>
    <xdr:to>
      <xdr:col>49</xdr:col>
      <xdr:colOff>19050</xdr:colOff>
      <xdr:row>34</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34</xdr:row>
      <xdr:rowOff>120650</xdr:rowOff>
    </xdr:from>
    <xdr:to>
      <xdr:col>27</xdr:col>
      <xdr:colOff>184150</xdr:colOff>
      <xdr:row>48</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34</xdr:row>
      <xdr:rowOff>120650</xdr:rowOff>
    </xdr:from>
    <xdr:to>
      <xdr:col>57</xdr:col>
      <xdr:colOff>120650</xdr:colOff>
      <xdr:row>48</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34</xdr:row>
      <xdr:rowOff>120650</xdr:rowOff>
    </xdr:from>
    <xdr:to>
      <xdr:col>46</xdr:col>
      <xdr:colOff>203200</xdr:colOff>
      <xdr:row>36</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36</xdr:row>
      <xdr:rowOff>95250</xdr:rowOff>
    </xdr:from>
    <xdr:to>
      <xdr:col>56</xdr:col>
      <xdr:colOff>203200</xdr:colOff>
      <xdr:row>48</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過去３カ年の平均から成る財政力指数については、平成２９度以降は大きな増減もなく、ほぼ横ばいで推移している。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前年度より０．０２ポイント悪化した要因としては、社会保障費の増加や市税の減収などが挙げられる。</a:t>
          </a:r>
        </a:p>
      </xdr:txBody>
    </xdr:sp>
    <xdr:clientData/>
  </xdr:twoCellAnchor>
  <xdr:twoCellAnchor>
    <xdr:from>
      <xdr:col>3</xdr:col>
      <xdr:colOff>133350</xdr:colOff>
      <xdr:row>48</xdr:row>
      <xdr:rowOff>133350</xdr:rowOff>
    </xdr:from>
    <xdr:to>
      <xdr:col>27</xdr:col>
      <xdr:colOff>184150</xdr:colOff>
      <xdr:row>48</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47</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74083</xdr:rowOff>
    </xdr:from>
    <xdr:to>
      <xdr:col>27</xdr:col>
      <xdr:colOff>184150</xdr:colOff>
      <xdr:row>46</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14817</xdr:rowOff>
    </xdr:from>
    <xdr:to>
      <xdr:col>27</xdr:col>
      <xdr:colOff>184150</xdr:colOff>
      <xdr:row>44</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127000</xdr:rowOff>
    </xdr:from>
    <xdr:to>
      <xdr:col>27</xdr:col>
      <xdr:colOff>184150</xdr:colOff>
      <xdr:row>41</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67733</xdr:rowOff>
    </xdr:from>
    <xdr:to>
      <xdr:col>27</xdr:col>
      <xdr:colOff>184150</xdr:colOff>
      <xdr:row>39</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8467</xdr:rowOff>
    </xdr:from>
    <xdr:to>
      <xdr:col>27</xdr:col>
      <xdr:colOff>184150</xdr:colOff>
      <xdr:row>37</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34</xdr:row>
      <xdr:rowOff>120650</xdr:rowOff>
    </xdr:from>
    <xdr:to>
      <xdr:col>27</xdr:col>
      <xdr:colOff>184150</xdr:colOff>
      <xdr:row>34</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34</xdr:row>
      <xdr:rowOff>120650</xdr:rowOff>
    </xdr:from>
    <xdr:to>
      <xdr:col>27</xdr:col>
      <xdr:colOff>184150</xdr:colOff>
      <xdr:row>48</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35278</xdr:rowOff>
    </xdr:from>
    <xdr:to>
      <xdr:col>23</xdr:col>
      <xdr:colOff>133350</xdr:colOff>
      <xdr:row>45</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44450</xdr:rowOff>
    </xdr:from>
    <xdr:to>
      <xdr:col>24</xdr:col>
      <xdr:colOff>12700</xdr:colOff>
      <xdr:row>45</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35278</xdr:rowOff>
    </xdr:from>
    <xdr:to>
      <xdr:col>24</xdr:col>
      <xdr:colOff>12700</xdr:colOff>
      <xdr:row>37</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46567</xdr:rowOff>
    </xdr:from>
    <xdr:to>
      <xdr:col>23</xdr:col>
      <xdr:colOff>133350</xdr:colOff>
      <xdr:row>41</xdr:row>
      <xdr:rowOff>73378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21466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49389</xdr:rowOff>
    </xdr:from>
    <xdr:to>
      <xdr:col>23</xdr:col>
      <xdr:colOff>184150</xdr:colOff>
      <xdr:row>41</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33161</xdr:rowOff>
    </xdr:from>
    <xdr:to>
      <xdr:col>19</xdr:col>
      <xdr:colOff>133350</xdr:colOff>
      <xdr:row>41</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62795</xdr:rowOff>
    </xdr:from>
    <xdr:to>
      <xdr:col>19</xdr:col>
      <xdr:colOff>184150</xdr:colOff>
      <xdr:row>41</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33161</xdr:rowOff>
    </xdr:from>
    <xdr:to>
      <xdr:col>15</xdr:col>
      <xdr:colOff>82550</xdr:colOff>
      <xdr:row>41</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89605</xdr:rowOff>
    </xdr:from>
    <xdr:to>
      <xdr:col>15</xdr:col>
      <xdr:colOff>133350</xdr:colOff>
      <xdr:row>42</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19755</xdr:rowOff>
    </xdr:from>
    <xdr:to>
      <xdr:col>11</xdr:col>
      <xdr:colOff>31750</xdr:colOff>
      <xdr:row>41</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89605</xdr:rowOff>
    </xdr:from>
    <xdr:to>
      <xdr:col>11</xdr:col>
      <xdr:colOff>82550</xdr:colOff>
      <xdr:row>42</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76200</xdr:rowOff>
    </xdr:from>
    <xdr:to>
      <xdr:col>7</xdr:col>
      <xdr:colOff>31750</xdr:colOff>
      <xdr:row>42</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48</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48</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48</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48</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48</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22578</xdr:rowOff>
    </xdr:from>
    <xdr:to>
      <xdr:col>23</xdr:col>
      <xdr:colOff>184150</xdr:colOff>
      <xdr:row>41</xdr:row>
      <xdr:rowOff>124178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39105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167217</xdr:rowOff>
    </xdr:from>
    <xdr:to>
      <xdr:col>19</xdr:col>
      <xdr:colOff>184150</xdr:colOff>
      <xdr:row>41</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153811</xdr:rowOff>
    </xdr:from>
    <xdr:to>
      <xdr:col>15</xdr:col>
      <xdr:colOff>133350</xdr:colOff>
      <xdr:row>41</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153811</xdr:rowOff>
    </xdr:from>
    <xdr:to>
      <xdr:col>11</xdr:col>
      <xdr:colOff>82550</xdr:colOff>
      <xdr:row>41</xdr:row>
      <xdr:rowOff>83961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94138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140405</xdr:rowOff>
    </xdr:from>
    <xdr:to>
      <xdr:col>7</xdr:col>
      <xdr:colOff>31750</xdr:colOff>
      <xdr:row>41</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52</xdr:row>
      <xdr:rowOff>82550</xdr:rowOff>
    </xdr:from>
    <xdr:to>
      <xdr:col>27</xdr:col>
      <xdr:colOff>184150</xdr:colOff>
      <xdr:row>54</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54</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54</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53</xdr:row>
      <xdr:rowOff>165100</xdr:rowOff>
    </xdr:from>
    <xdr:to>
      <xdr:col>35</xdr:col>
      <xdr:colOff>95250</xdr:colOff>
      <xdr:row>55</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55</xdr:row>
      <xdr:rowOff>12700</xdr:rowOff>
    </xdr:from>
    <xdr:to>
      <xdr:col>35</xdr:col>
      <xdr:colOff>95250</xdr:colOff>
      <xdr:row>56</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53</xdr:row>
      <xdr:rowOff>165100</xdr:rowOff>
    </xdr:from>
    <xdr:to>
      <xdr:col>42</xdr:col>
      <xdr:colOff>25400</xdr:colOff>
      <xdr:row>55</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55</xdr:row>
      <xdr:rowOff>12700</xdr:rowOff>
    </xdr:from>
    <xdr:to>
      <xdr:col>42</xdr:col>
      <xdr:colOff>25400</xdr:colOff>
      <xdr:row>56</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53</xdr:row>
      <xdr:rowOff>165100</xdr:rowOff>
    </xdr:from>
    <xdr:to>
      <xdr:col>49</xdr:col>
      <xdr:colOff>19050</xdr:colOff>
      <xdr:row>55</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55</xdr:row>
      <xdr:rowOff>12700</xdr:rowOff>
    </xdr:from>
    <xdr:to>
      <xdr:col>49</xdr:col>
      <xdr:colOff>19050</xdr:colOff>
      <xdr:row>56</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56</xdr:row>
      <xdr:rowOff>158750</xdr:rowOff>
    </xdr:from>
    <xdr:to>
      <xdr:col>27</xdr:col>
      <xdr:colOff>184150</xdr:colOff>
      <xdr:row>71</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56</xdr:row>
      <xdr:rowOff>158750</xdr:rowOff>
    </xdr:from>
    <xdr:to>
      <xdr:col>57</xdr:col>
      <xdr:colOff>120650</xdr:colOff>
      <xdr:row>71</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56</xdr:row>
      <xdr:rowOff>158750</xdr:rowOff>
    </xdr:from>
    <xdr:to>
      <xdr:col>46</xdr:col>
      <xdr:colOff>203200</xdr:colOff>
      <xdr:row>58</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58</xdr:row>
      <xdr:rowOff>133350</xdr:rowOff>
    </xdr:from>
    <xdr:to>
      <xdr:col>56</xdr:col>
      <xdr:colOff>203200</xdr:colOff>
      <xdr:row>70</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経常収支比率は、歳入（分母）増加、歳出（分子）減少となっており、前年度比で８．６ポイントの改善となった。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歳入（分母）増加の要因としては、普通交付税の追加交付などが挙げられる。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歳出（分子）減少の要因としては、下水道事業会計への基準外公債費繰出の区分を臨時へ変更したことによる減や期末手当の支給月数変更による減などが挙げられる。</a:t>
          </a:r>
        </a:p>
      </xdr:txBody>
    </xdr:sp>
    <xdr:clientData/>
  </xdr:twoCellAnchor>
  <xdr:oneCellAnchor>
    <xdr:from>
      <xdr:col>3</xdr:col>
      <xdr:colOff>95250</xdr:colOff>
      <xdr:row>55</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71</xdr:row>
      <xdr:rowOff>0</xdr:rowOff>
    </xdr:from>
    <xdr:to>
      <xdr:col>27</xdr:col>
      <xdr:colOff>184150</xdr:colOff>
      <xdr:row>71</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70</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112183</xdr:rowOff>
    </xdr:from>
    <xdr:to>
      <xdr:col>27</xdr:col>
      <xdr:colOff>184150</xdr:colOff>
      <xdr:row>68</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52917</xdr:rowOff>
    </xdr:from>
    <xdr:to>
      <xdr:col>27</xdr:col>
      <xdr:colOff>184150</xdr:colOff>
      <xdr:row>66</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165100</xdr:rowOff>
    </xdr:from>
    <xdr:to>
      <xdr:col>27</xdr:col>
      <xdr:colOff>184150</xdr:colOff>
      <xdr:row>63</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105833</xdr:rowOff>
    </xdr:from>
    <xdr:to>
      <xdr:col>27</xdr:col>
      <xdr:colOff>184150</xdr:colOff>
      <xdr:row>61</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46567</xdr:rowOff>
    </xdr:from>
    <xdr:to>
      <xdr:col>27</xdr:col>
      <xdr:colOff>184150</xdr:colOff>
      <xdr:row>59</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56</xdr:row>
      <xdr:rowOff>158750</xdr:rowOff>
    </xdr:from>
    <xdr:to>
      <xdr:col>27</xdr:col>
      <xdr:colOff>184150</xdr:colOff>
      <xdr:row>56</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56</xdr:row>
      <xdr:rowOff>158750</xdr:rowOff>
    </xdr:from>
    <xdr:to>
      <xdr:col>27</xdr:col>
      <xdr:colOff>184150</xdr:colOff>
      <xdr:row>71</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143087</xdr:rowOff>
    </xdr:from>
    <xdr:to>
      <xdr:col>23</xdr:col>
      <xdr:colOff>133350</xdr:colOff>
      <xdr:row>68</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104140</xdr:rowOff>
    </xdr:from>
    <xdr:to>
      <xdr:col>24</xdr:col>
      <xdr:colOff>12700</xdr:colOff>
      <xdr:row>68</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143087</xdr:rowOff>
    </xdr:from>
    <xdr:to>
      <xdr:col>24</xdr:col>
      <xdr:colOff>12700</xdr:colOff>
      <xdr:row>59</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143510</xdr:rowOff>
    </xdr:from>
    <xdr:to>
      <xdr:col>23</xdr:col>
      <xdr:colOff>133350</xdr:colOff>
      <xdr:row>66</xdr:row>
      <xdr:rowOff>149437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01960"/>
          <a:ext cx="8382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66040</xdr:rowOff>
    </xdr:from>
    <xdr:to>
      <xdr:col>23</xdr:col>
      <xdr:colOff>184150</xdr:colOff>
      <xdr:row>63</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52917</xdr:rowOff>
    </xdr:from>
    <xdr:to>
      <xdr:col>19</xdr:col>
      <xdr:colOff>133350</xdr:colOff>
      <xdr:row>66</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971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36830</xdr:rowOff>
    </xdr:from>
    <xdr:to>
      <xdr:col>19</xdr:col>
      <xdr:colOff>184150</xdr:colOff>
      <xdr:row>65</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148607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52917</xdr:rowOff>
    </xdr:from>
    <xdr:to>
      <xdr:col>15</xdr:col>
      <xdr:colOff>82550</xdr:colOff>
      <xdr:row>67</xdr:row>
      <xdr:rowOff>98637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97167"/>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117263</xdr:rowOff>
    </xdr:from>
    <xdr:to>
      <xdr:col>15</xdr:col>
      <xdr:colOff>133350</xdr:colOff>
      <xdr:row>66</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57590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157056</xdr:rowOff>
    </xdr:from>
    <xdr:to>
      <xdr:col>11</xdr:col>
      <xdr:colOff>31750</xdr:colOff>
      <xdr:row>67</xdr:row>
      <xdr:rowOff>98637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86956"/>
          <a:ext cx="889000" cy="6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52917</xdr:rowOff>
    </xdr:from>
    <xdr:to>
      <xdr:col>11</xdr:col>
      <xdr:colOff>82550</xdr:colOff>
      <xdr:row>65</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164694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151977</xdr:rowOff>
    </xdr:from>
    <xdr:to>
      <xdr:col>7</xdr:col>
      <xdr:colOff>31750</xdr:colOff>
      <xdr:row>65</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66904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70</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70</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70</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70</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70</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92710</xdr:rowOff>
    </xdr:from>
    <xdr:to>
      <xdr:col>23</xdr:col>
      <xdr:colOff>184150</xdr:colOff>
      <xdr:row>63</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109237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98637</xdr:rowOff>
    </xdr:from>
    <xdr:to>
      <xdr:col>19</xdr:col>
      <xdr:colOff>184150</xdr:colOff>
      <xdr:row>67</xdr:row>
      <xdr:rowOff>28787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13564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2117</xdr:rowOff>
    </xdr:from>
    <xdr:to>
      <xdr:col>15</xdr:col>
      <xdr:colOff>133350</xdr:colOff>
      <xdr:row>66</xdr:row>
      <xdr:rowOff>103717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88494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47837</xdr:rowOff>
    </xdr:from>
    <xdr:to>
      <xdr:col>11</xdr:col>
      <xdr:colOff>82550</xdr:colOff>
      <xdr:row>67</xdr:row>
      <xdr:rowOff>149437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134214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106256</xdr:rowOff>
    </xdr:from>
    <xdr:to>
      <xdr:col>7</xdr:col>
      <xdr:colOff>31750</xdr:colOff>
      <xdr:row>64</xdr:row>
      <xdr:rowOff>36406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46583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74</xdr:row>
      <xdr:rowOff>120650</xdr:rowOff>
    </xdr:from>
    <xdr:to>
      <xdr:col>27</xdr:col>
      <xdr:colOff>184150</xdr:colOff>
      <xdr:row>76</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76</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76</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76</xdr:row>
      <xdr:rowOff>31750</xdr:rowOff>
    </xdr:from>
    <xdr:to>
      <xdr:col>35</xdr:col>
      <xdr:colOff>95250</xdr:colOff>
      <xdr:row>77</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77</xdr:row>
      <xdr:rowOff>50800</xdr:rowOff>
    </xdr:from>
    <xdr:to>
      <xdr:col>35</xdr:col>
      <xdr:colOff>95250</xdr:colOff>
      <xdr:row>78</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76</xdr:row>
      <xdr:rowOff>31750</xdr:rowOff>
    </xdr:from>
    <xdr:to>
      <xdr:col>42</xdr:col>
      <xdr:colOff>25400</xdr:colOff>
      <xdr:row>77</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77</xdr:row>
      <xdr:rowOff>50800</xdr:rowOff>
    </xdr:from>
    <xdr:to>
      <xdr:col>42</xdr:col>
      <xdr:colOff>25400</xdr:colOff>
      <xdr:row>78</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76</xdr:row>
      <xdr:rowOff>31750</xdr:rowOff>
    </xdr:from>
    <xdr:to>
      <xdr:col>49</xdr:col>
      <xdr:colOff>19050</xdr:colOff>
      <xdr:row>77</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77</xdr:row>
      <xdr:rowOff>50800</xdr:rowOff>
    </xdr:from>
    <xdr:to>
      <xdr:col>49</xdr:col>
      <xdr:colOff>19050</xdr:colOff>
      <xdr:row>78</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79</xdr:row>
      <xdr:rowOff>25400</xdr:rowOff>
    </xdr:from>
    <xdr:to>
      <xdr:col>27</xdr:col>
      <xdr:colOff>184150</xdr:colOff>
      <xdr:row>93</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79</xdr:row>
      <xdr:rowOff>25400</xdr:rowOff>
    </xdr:from>
    <xdr:to>
      <xdr:col>57</xdr:col>
      <xdr:colOff>120650</xdr:colOff>
      <xdr:row>93</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79</xdr:row>
      <xdr:rowOff>25400</xdr:rowOff>
    </xdr:from>
    <xdr:to>
      <xdr:col>46</xdr:col>
      <xdr:colOff>203200</xdr:colOff>
      <xdr:row>80</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81</xdr:row>
      <xdr:rowOff>0</xdr:rowOff>
    </xdr:from>
    <xdr:to>
      <xdr:col>56</xdr:col>
      <xdr:colOff>203200</xdr:colOff>
      <xdr:row>92</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人件費については、新型コロナウイルスワクチン接種対応などにより時間外手当が増となる一方で、期末手当の支給月数変更による減などにより、全体で減少となった。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物件費については、小中学校の児童用学習端末の導入が完了した一方で、新型コロナウイルスワクチン接種事業が開始となったことによる委託料の増があったことなどから、全体では増加となった。</a:t>
          </a:r>
        </a:p>
      </xdr:txBody>
    </xdr:sp>
    <xdr:clientData/>
  </xdr:twoCellAnchor>
  <xdr:oneCellAnchor>
    <xdr:from>
      <xdr:col>3</xdr:col>
      <xdr:colOff>95250</xdr:colOff>
      <xdr:row>78</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93</xdr:row>
      <xdr:rowOff>38100</xdr:rowOff>
    </xdr:from>
    <xdr:to>
      <xdr:col>27</xdr:col>
      <xdr:colOff>184150</xdr:colOff>
      <xdr:row>93</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92</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150284</xdr:rowOff>
    </xdr:from>
    <xdr:to>
      <xdr:col>27</xdr:col>
      <xdr:colOff>184150</xdr:colOff>
      <xdr:row>90</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90</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91016</xdr:rowOff>
    </xdr:from>
    <xdr:to>
      <xdr:col>27</xdr:col>
      <xdr:colOff>184150</xdr:colOff>
      <xdr:row>88</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31750</xdr:rowOff>
    </xdr:from>
    <xdr:to>
      <xdr:col>27</xdr:col>
      <xdr:colOff>184150</xdr:colOff>
      <xdr:row>86</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143934</xdr:rowOff>
    </xdr:from>
    <xdr:to>
      <xdr:col>27</xdr:col>
      <xdr:colOff>184150</xdr:colOff>
      <xdr:row>83</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84666</xdr:rowOff>
    </xdr:from>
    <xdr:to>
      <xdr:col>27</xdr:col>
      <xdr:colOff>184150</xdr:colOff>
      <xdr:row>81</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25400</xdr:rowOff>
    </xdr:from>
    <xdr:to>
      <xdr:col>27</xdr:col>
      <xdr:colOff>184150</xdr:colOff>
      <xdr:row>79</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25400</xdr:rowOff>
    </xdr:from>
    <xdr:to>
      <xdr:col>27</xdr:col>
      <xdr:colOff>184150</xdr:colOff>
      <xdr:row>93</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67856</xdr:rowOff>
    </xdr:from>
    <xdr:to>
      <xdr:col>23</xdr:col>
      <xdr:colOff>133350</xdr:colOff>
      <xdr:row>89</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106521</xdr:rowOff>
    </xdr:from>
    <xdr:to>
      <xdr:col>24</xdr:col>
      <xdr:colOff>12700</xdr:colOff>
      <xdr:row>89</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67856</xdr:rowOff>
    </xdr:from>
    <xdr:to>
      <xdr:col>24</xdr:col>
      <xdr:colOff>12700</xdr:colOff>
      <xdr:row>81</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59747</xdr:rowOff>
    </xdr:from>
    <xdr:to>
      <xdr:col>23</xdr:col>
      <xdr:colOff>133350</xdr:colOff>
      <xdr:row>84</xdr:row>
      <xdr:rowOff>40114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647"/>
          <a:ext cx="838200" cy="1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28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26073</xdr:rowOff>
    </xdr:from>
    <xdr:to>
      <xdr:col>23</xdr:col>
      <xdr:colOff>184150</xdr:colOff>
      <xdr:row>84</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145856</xdr:rowOff>
    </xdr:from>
    <xdr:to>
      <xdr:col>19</xdr:col>
      <xdr:colOff>133350</xdr:colOff>
      <xdr:row>83</xdr:row>
      <xdr:rowOff>59747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3306"/>
          <a:ext cx="889000" cy="8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68669</xdr:rowOff>
    </xdr:from>
    <xdr:to>
      <xdr:col>19</xdr:col>
      <xdr:colOff>184150</xdr:colOff>
      <xdr:row>83</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155046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98656</xdr:rowOff>
    </xdr:from>
    <xdr:to>
      <xdr:col>15</xdr:col>
      <xdr:colOff>82550</xdr:colOff>
      <xdr:row>82</xdr:row>
      <xdr:rowOff>145856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6106"/>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126265</xdr:rowOff>
    </xdr:from>
    <xdr:to>
      <xdr:col>15</xdr:col>
      <xdr:colOff>133350</xdr:colOff>
      <xdr:row>83</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41192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98656</xdr:rowOff>
    </xdr:from>
    <xdr:to>
      <xdr:col>11</xdr:col>
      <xdr:colOff>31750</xdr:colOff>
      <xdr:row>82</xdr:row>
      <xdr:rowOff>120359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86106"/>
          <a:ext cx="889000" cy="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81221</xdr:rowOff>
    </xdr:from>
    <xdr:to>
      <xdr:col>11</xdr:col>
      <xdr:colOff>82550</xdr:colOff>
      <xdr:row>83</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167598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155825</xdr:rowOff>
    </xdr:from>
    <xdr:to>
      <xdr:col>7</xdr:col>
      <xdr:colOff>31750</xdr:colOff>
      <xdr:row>83</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70752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93</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93</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160764</xdr:rowOff>
    </xdr:from>
    <xdr:to>
      <xdr:col>23</xdr:col>
      <xdr:colOff>184150</xdr:colOff>
      <xdr:row>84</xdr:row>
      <xdr:rowOff>90914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5841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8947</xdr:rowOff>
    </xdr:from>
    <xdr:to>
      <xdr:col>19</xdr:col>
      <xdr:colOff>184150</xdr:colOff>
      <xdr:row>83</xdr:row>
      <xdr:rowOff>110547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120724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3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95056</xdr:rowOff>
    </xdr:from>
    <xdr:to>
      <xdr:col>15</xdr:col>
      <xdr:colOff>133350</xdr:colOff>
      <xdr:row>83</xdr:row>
      <xdr:rowOff>25206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35383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47856</xdr:rowOff>
    </xdr:from>
    <xdr:to>
      <xdr:col>11</xdr:col>
      <xdr:colOff>82550</xdr:colOff>
      <xdr:row>82</xdr:row>
      <xdr:rowOff>149456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159633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69559</xdr:rowOff>
    </xdr:from>
    <xdr:to>
      <xdr:col>7</xdr:col>
      <xdr:colOff>31750</xdr:colOff>
      <xdr:row>82</xdr:row>
      <xdr:rowOff>171159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74</xdr:row>
      <xdr:rowOff>120650</xdr:rowOff>
    </xdr:from>
    <xdr:to>
      <xdr:col>85</xdr:col>
      <xdr:colOff>95250</xdr:colOff>
      <xdr:row>76</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76</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76</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76</xdr:row>
      <xdr:rowOff>31750</xdr:rowOff>
    </xdr:from>
    <xdr:to>
      <xdr:col>93</xdr:col>
      <xdr:colOff>6350</xdr:colOff>
      <xdr:row>77</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77</xdr:row>
      <xdr:rowOff>50800</xdr:rowOff>
    </xdr:from>
    <xdr:to>
      <xdr:col>93</xdr:col>
      <xdr:colOff>6350</xdr:colOff>
      <xdr:row>78</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76</xdr:row>
      <xdr:rowOff>31750</xdr:rowOff>
    </xdr:from>
    <xdr:to>
      <xdr:col>99</xdr:col>
      <xdr:colOff>146050</xdr:colOff>
      <xdr:row>77</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77</xdr:row>
      <xdr:rowOff>50800</xdr:rowOff>
    </xdr:from>
    <xdr:to>
      <xdr:col>99</xdr:col>
      <xdr:colOff>146050</xdr:colOff>
      <xdr:row>78</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76</xdr:row>
      <xdr:rowOff>31750</xdr:rowOff>
    </xdr:from>
    <xdr:to>
      <xdr:col>106</xdr:col>
      <xdr:colOff>139700</xdr:colOff>
      <xdr:row>77</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77</xdr:row>
      <xdr:rowOff>50800</xdr:rowOff>
    </xdr:from>
    <xdr:to>
      <xdr:col>106</xdr:col>
      <xdr:colOff>139700</xdr:colOff>
      <xdr:row>78</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79</xdr:row>
      <xdr:rowOff>25400</xdr:rowOff>
    </xdr:from>
    <xdr:to>
      <xdr:col>85</xdr:col>
      <xdr:colOff>95250</xdr:colOff>
      <xdr:row>93</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79</xdr:row>
      <xdr:rowOff>25400</xdr:rowOff>
    </xdr:from>
    <xdr:to>
      <xdr:col>115</xdr:col>
      <xdr:colOff>31750</xdr:colOff>
      <xdr:row>93</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79</xdr:row>
      <xdr:rowOff>25400</xdr:rowOff>
    </xdr:from>
    <xdr:to>
      <xdr:col>104</xdr:col>
      <xdr:colOff>114300</xdr:colOff>
      <xdr:row>80</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81</xdr:row>
      <xdr:rowOff>0</xdr:rowOff>
    </xdr:from>
    <xdr:to>
      <xdr:col>114</xdr:col>
      <xdr:colOff>114300</xdr:colOff>
      <xdr:row>92</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令和３年度は職員構成の変動（高齢高給者の退職）や経験年数階層（高校卒・大学卒）内における職員の分布変動などから、令和元年度と比較し＋０．２ポイントとなった。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財市状況資料集の作成基準の変更により、令和２年度および令和３年度のラスパレス指数は令和３年地方公務員給与実態調査の数値に基づき作成しています</a:t>
          </a:r>
        </a:p>
      </xdr:txBody>
    </xdr:sp>
    <xdr:clientData/>
  </xdr:twoCellAnchor>
  <xdr:twoCellAnchor>
    <xdr:from>
      <xdr:col>61</xdr:col>
      <xdr:colOff>44450</xdr:colOff>
      <xdr:row>93</xdr:row>
      <xdr:rowOff>38100</xdr:rowOff>
    </xdr:from>
    <xdr:to>
      <xdr:col>85</xdr:col>
      <xdr:colOff>95250</xdr:colOff>
      <xdr:row>93</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92</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150284</xdr:rowOff>
    </xdr:from>
    <xdr:to>
      <xdr:col>85</xdr:col>
      <xdr:colOff>95250</xdr:colOff>
      <xdr:row>90</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90</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91016</xdr:rowOff>
    </xdr:from>
    <xdr:to>
      <xdr:col>85</xdr:col>
      <xdr:colOff>95250</xdr:colOff>
      <xdr:row>88</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143934</xdr:rowOff>
    </xdr:from>
    <xdr:to>
      <xdr:col>85</xdr:col>
      <xdr:colOff>95250</xdr:colOff>
      <xdr:row>83</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84666</xdr:rowOff>
    </xdr:from>
    <xdr:to>
      <xdr:col>85</xdr:col>
      <xdr:colOff>95250</xdr:colOff>
      <xdr:row>81</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25400</xdr:rowOff>
    </xdr:from>
    <xdr:to>
      <xdr:col>85</xdr:col>
      <xdr:colOff>95250</xdr:colOff>
      <xdr:row>79</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78</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25400</xdr:rowOff>
    </xdr:from>
    <xdr:to>
      <xdr:col>85</xdr:col>
      <xdr:colOff>95250</xdr:colOff>
      <xdr:row>93</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94191</xdr:rowOff>
    </xdr:from>
    <xdr:to>
      <xdr:col>81</xdr:col>
      <xdr:colOff>44450</xdr:colOff>
      <xdr:row>89</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120650</xdr:rowOff>
    </xdr:from>
    <xdr:to>
      <xdr:col>81</xdr:col>
      <xdr:colOff>133350</xdr:colOff>
      <xdr:row>89</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94191</xdr:rowOff>
    </xdr:from>
    <xdr:to>
      <xdr:col>81</xdr:col>
      <xdr:colOff>133350</xdr:colOff>
      <xdr:row>82</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73025</xdr:rowOff>
    </xdr:from>
    <xdr:to>
      <xdr:col>81</xdr:col>
      <xdr:colOff>44450</xdr:colOff>
      <xdr:row>84</xdr:row>
      <xdr:rowOff>73025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03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132291</xdr:rowOff>
    </xdr:from>
    <xdr:to>
      <xdr:col>81</xdr:col>
      <xdr:colOff>95250</xdr:colOff>
      <xdr:row>86</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32809</xdr:rowOff>
    </xdr:from>
    <xdr:to>
      <xdr:col>77</xdr:col>
      <xdr:colOff>44450</xdr:colOff>
      <xdr:row>84</xdr:row>
      <xdr:rowOff>73025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631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132291</xdr:rowOff>
    </xdr:from>
    <xdr:to>
      <xdr:col>77</xdr:col>
      <xdr:colOff>95250</xdr:colOff>
      <xdr:row>86</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32809</xdr:rowOff>
    </xdr:from>
    <xdr:to>
      <xdr:col>72</xdr:col>
      <xdr:colOff>203200</xdr:colOff>
      <xdr:row>84</xdr:row>
      <xdr:rowOff>52916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2631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152400</xdr:rowOff>
    </xdr:from>
    <xdr:to>
      <xdr:col>73</xdr:col>
      <xdr:colOff>44450</xdr:colOff>
      <xdr:row>86</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52916</xdr:rowOff>
    </xdr:from>
    <xdr:to>
      <xdr:col>68</xdr:col>
      <xdr:colOff>152400</xdr:colOff>
      <xdr:row>85</xdr:row>
      <xdr:rowOff>2116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832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1059</xdr:rowOff>
    </xdr:from>
    <xdr:to>
      <xdr:col>68</xdr:col>
      <xdr:colOff>203200</xdr:colOff>
      <xdr:row>86</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81491</xdr:rowOff>
    </xdr:from>
    <xdr:to>
      <xdr:col>64</xdr:col>
      <xdr:colOff>152400</xdr:colOff>
      <xdr:row>87</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93</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93</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93</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93</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93</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22225</xdr:rowOff>
    </xdr:from>
    <xdr:to>
      <xdr:col>81</xdr:col>
      <xdr:colOff>95250</xdr:colOff>
      <xdr:row>84</xdr:row>
      <xdr:rowOff>123825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38752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22225</xdr:rowOff>
    </xdr:from>
    <xdr:to>
      <xdr:col>77</xdr:col>
      <xdr:colOff>95250</xdr:colOff>
      <xdr:row>84</xdr:row>
      <xdr:rowOff>123825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134002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153459</xdr:rowOff>
    </xdr:from>
    <xdr:to>
      <xdr:col>73</xdr:col>
      <xdr:colOff>44450</xdr:colOff>
      <xdr:row>84</xdr:row>
      <xdr:rowOff>83609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93786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2116</xdr:rowOff>
    </xdr:from>
    <xdr:to>
      <xdr:col>68</xdr:col>
      <xdr:colOff>203200</xdr:colOff>
      <xdr:row>84</xdr:row>
      <xdr:rowOff>103716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113893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122766</xdr:rowOff>
    </xdr:from>
    <xdr:to>
      <xdr:col>64</xdr:col>
      <xdr:colOff>152400</xdr:colOff>
      <xdr:row>85</xdr:row>
      <xdr:rowOff>52916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63093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52</xdr:row>
      <xdr:rowOff>82550</xdr:rowOff>
    </xdr:from>
    <xdr:to>
      <xdr:col>85</xdr:col>
      <xdr:colOff>95250</xdr:colOff>
      <xdr:row>54</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54</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54</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53</xdr:row>
      <xdr:rowOff>165100</xdr:rowOff>
    </xdr:from>
    <xdr:to>
      <xdr:col>93</xdr:col>
      <xdr:colOff>6350</xdr:colOff>
      <xdr:row>55</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55</xdr:row>
      <xdr:rowOff>12700</xdr:rowOff>
    </xdr:from>
    <xdr:to>
      <xdr:col>93</xdr:col>
      <xdr:colOff>6350</xdr:colOff>
      <xdr:row>56</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53</xdr:row>
      <xdr:rowOff>165100</xdr:rowOff>
    </xdr:from>
    <xdr:to>
      <xdr:col>99</xdr:col>
      <xdr:colOff>146050</xdr:colOff>
      <xdr:row>55</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55</xdr:row>
      <xdr:rowOff>12700</xdr:rowOff>
    </xdr:from>
    <xdr:to>
      <xdr:col>99</xdr:col>
      <xdr:colOff>146050</xdr:colOff>
      <xdr:row>56</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53</xdr:row>
      <xdr:rowOff>165100</xdr:rowOff>
    </xdr:from>
    <xdr:to>
      <xdr:col>106</xdr:col>
      <xdr:colOff>139700</xdr:colOff>
      <xdr:row>55</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55</xdr:row>
      <xdr:rowOff>12700</xdr:rowOff>
    </xdr:from>
    <xdr:to>
      <xdr:col>106</xdr:col>
      <xdr:colOff>139700</xdr:colOff>
      <xdr:row>56</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56</xdr:row>
      <xdr:rowOff>158750</xdr:rowOff>
    </xdr:from>
    <xdr:to>
      <xdr:col>85</xdr:col>
      <xdr:colOff>95250</xdr:colOff>
      <xdr:row>71</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56</xdr:row>
      <xdr:rowOff>158750</xdr:rowOff>
    </xdr:from>
    <xdr:to>
      <xdr:col>115</xdr:col>
      <xdr:colOff>31750</xdr:colOff>
      <xdr:row>71</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56</xdr:row>
      <xdr:rowOff>158750</xdr:rowOff>
    </xdr:from>
    <xdr:to>
      <xdr:col>104</xdr:col>
      <xdr:colOff>114300</xdr:colOff>
      <xdr:row>58</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58</xdr:row>
      <xdr:rowOff>133350</xdr:rowOff>
    </xdr:from>
    <xdr:to>
      <xdr:col>114</xdr:col>
      <xdr:colOff>114300</xdr:colOff>
      <xdr:row>70</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人当たり職員数に大きな変化は見られず、概ね横ばいの数値となった。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類似団体との比較では、公立保育園、幼稚園、図書館など直営施設の設置等により、順位が高くなっているため、今後も事業の民間委託や指定管理制度の導入を進める。</a:t>
          </a:r>
        </a:p>
      </xdr:txBody>
    </xdr:sp>
    <xdr:clientData/>
  </xdr:twoCellAnchor>
  <xdr:oneCellAnchor>
    <xdr:from>
      <xdr:col>61</xdr:col>
      <xdr:colOff>6350</xdr:colOff>
      <xdr:row>55</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71</xdr:row>
      <xdr:rowOff>0</xdr:rowOff>
    </xdr:from>
    <xdr:to>
      <xdr:col>85</xdr:col>
      <xdr:colOff>95250</xdr:colOff>
      <xdr:row>71</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70</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169635</xdr:rowOff>
    </xdr:from>
    <xdr:to>
      <xdr:col>85</xdr:col>
      <xdr:colOff>95250</xdr:colOff>
      <xdr:row>68</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68</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167822</xdr:rowOff>
    </xdr:from>
    <xdr:to>
      <xdr:col>85</xdr:col>
      <xdr:colOff>95250</xdr:colOff>
      <xdr:row>66</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166007</xdr:rowOff>
    </xdr:from>
    <xdr:to>
      <xdr:col>85</xdr:col>
      <xdr:colOff>95250</xdr:colOff>
      <xdr:row>64</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164193</xdr:rowOff>
    </xdr:from>
    <xdr:to>
      <xdr:col>85</xdr:col>
      <xdr:colOff>95250</xdr:colOff>
      <xdr:row>62</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162378</xdr:rowOff>
    </xdr:from>
    <xdr:to>
      <xdr:col>85</xdr:col>
      <xdr:colOff>95250</xdr:colOff>
      <xdr:row>60</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160565</xdr:rowOff>
    </xdr:from>
    <xdr:to>
      <xdr:col>85</xdr:col>
      <xdr:colOff>95250</xdr:colOff>
      <xdr:row>58</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56</xdr:row>
      <xdr:rowOff>158750</xdr:rowOff>
    </xdr:from>
    <xdr:to>
      <xdr:col>85</xdr:col>
      <xdr:colOff>95250</xdr:colOff>
      <xdr:row>56</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56</xdr:row>
      <xdr:rowOff>158750</xdr:rowOff>
    </xdr:from>
    <xdr:to>
      <xdr:col>85</xdr:col>
      <xdr:colOff>95250</xdr:colOff>
      <xdr:row>71</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7257</xdr:rowOff>
    </xdr:from>
    <xdr:to>
      <xdr:col>81</xdr:col>
      <xdr:colOff>44450</xdr:colOff>
      <xdr:row>68</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80010</xdr:rowOff>
    </xdr:from>
    <xdr:to>
      <xdr:col>81</xdr:col>
      <xdr:colOff>133350</xdr:colOff>
      <xdr:row>68</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7257</xdr:rowOff>
    </xdr:from>
    <xdr:to>
      <xdr:col>81</xdr:col>
      <xdr:colOff>133350</xdr:colOff>
      <xdr:row>60</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125367</xdr:rowOff>
    </xdr:from>
    <xdr:to>
      <xdr:col>81</xdr:col>
      <xdr:colOff>44450</xdr:colOff>
      <xdr:row>61</xdr:row>
      <xdr:rowOff>125367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123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123734</xdr:rowOff>
    </xdr:from>
    <xdr:to>
      <xdr:col>81</xdr:col>
      <xdr:colOff>95250</xdr:colOff>
      <xdr:row>63</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125367</xdr:rowOff>
    </xdr:from>
    <xdr:to>
      <xdr:col>77</xdr:col>
      <xdr:colOff>44450</xdr:colOff>
      <xdr:row>61</xdr:row>
      <xdr:rowOff>128815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1236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127181</xdr:rowOff>
    </xdr:from>
    <xdr:to>
      <xdr:col>77</xdr:col>
      <xdr:colOff>95250</xdr:colOff>
      <xdr:row>63</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66766</xdr:rowOff>
    </xdr:from>
    <xdr:to>
      <xdr:col>72</xdr:col>
      <xdr:colOff>203200</xdr:colOff>
      <xdr:row>61</xdr:row>
      <xdr:rowOff>128815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376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130628</xdr:rowOff>
    </xdr:from>
    <xdr:to>
      <xdr:col>73</xdr:col>
      <xdr:colOff>44450</xdr:colOff>
      <xdr:row>63</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45555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56424</xdr:rowOff>
    </xdr:from>
    <xdr:to>
      <xdr:col>68</xdr:col>
      <xdr:colOff>152400</xdr:colOff>
      <xdr:row>61</xdr:row>
      <xdr:rowOff>66766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4342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120287</xdr:rowOff>
    </xdr:from>
    <xdr:to>
      <xdr:col>68</xdr:col>
      <xdr:colOff>203200</xdr:colOff>
      <xdr:row>63</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35214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137523</xdr:rowOff>
    </xdr:from>
    <xdr:to>
      <xdr:col>64</xdr:col>
      <xdr:colOff>152400</xdr:colOff>
      <xdr:row>63</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70</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70</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70</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70</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70</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74567</xdr:rowOff>
    </xdr:from>
    <xdr:to>
      <xdr:col>81</xdr:col>
      <xdr:colOff>95250</xdr:colOff>
      <xdr:row>62</xdr:row>
      <xdr:rowOff>4717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91094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74567</xdr:rowOff>
    </xdr:from>
    <xdr:to>
      <xdr:col>77</xdr:col>
      <xdr:colOff>95250</xdr:colOff>
      <xdr:row>62</xdr:row>
      <xdr:rowOff>4717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14894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78015</xdr:rowOff>
    </xdr:from>
    <xdr:to>
      <xdr:col>73</xdr:col>
      <xdr:colOff>44450</xdr:colOff>
      <xdr:row>62</xdr:row>
      <xdr:rowOff>8165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18342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15966</xdr:rowOff>
    </xdr:from>
    <xdr:to>
      <xdr:col>68</xdr:col>
      <xdr:colOff>203200</xdr:colOff>
      <xdr:row>61</xdr:row>
      <xdr:rowOff>117566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127743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5624</xdr:rowOff>
    </xdr:from>
    <xdr:to>
      <xdr:col>64</xdr:col>
      <xdr:colOff>152400</xdr:colOff>
      <xdr:row>61</xdr:row>
      <xdr:rowOff>107224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117401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30</xdr:row>
      <xdr:rowOff>44450</xdr:rowOff>
    </xdr:from>
    <xdr:to>
      <xdr:col>85</xdr:col>
      <xdr:colOff>95250</xdr:colOff>
      <xdr:row>32</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32</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32</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31</xdr:row>
      <xdr:rowOff>127000</xdr:rowOff>
    </xdr:from>
    <xdr:to>
      <xdr:col>93</xdr:col>
      <xdr:colOff>6350</xdr:colOff>
      <xdr:row>33</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32</xdr:row>
      <xdr:rowOff>146050</xdr:rowOff>
    </xdr:from>
    <xdr:to>
      <xdr:col>93</xdr:col>
      <xdr:colOff>6350</xdr:colOff>
      <xdr:row>34</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31</xdr:row>
      <xdr:rowOff>127000</xdr:rowOff>
    </xdr:from>
    <xdr:to>
      <xdr:col>99</xdr:col>
      <xdr:colOff>146050</xdr:colOff>
      <xdr:row>33</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32</xdr:row>
      <xdr:rowOff>146050</xdr:rowOff>
    </xdr:from>
    <xdr:to>
      <xdr:col>99</xdr:col>
      <xdr:colOff>146050</xdr:colOff>
      <xdr:row>34</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31</xdr:row>
      <xdr:rowOff>127000</xdr:rowOff>
    </xdr:from>
    <xdr:to>
      <xdr:col>106</xdr:col>
      <xdr:colOff>139700</xdr:colOff>
      <xdr:row>33</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32</xdr:row>
      <xdr:rowOff>146050</xdr:rowOff>
    </xdr:from>
    <xdr:to>
      <xdr:col>106</xdr:col>
      <xdr:colOff>139700</xdr:colOff>
      <xdr:row>34</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34</xdr:row>
      <xdr:rowOff>120650</xdr:rowOff>
    </xdr:from>
    <xdr:to>
      <xdr:col>85</xdr:col>
      <xdr:colOff>95250</xdr:colOff>
      <xdr:row>48</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34</xdr:row>
      <xdr:rowOff>120650</xdr:rowOff>
    </xdr:from>
    <xdr:to>
      <xdr:col>115</xdr:col>
      <xdr:colOff>31750</xdr:colOff>
      <xdr:row>48</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34</xdr:row>
      <xdr:rowOff>120650</xdr:rowOff>
    </xdr:from>
    <xdr:to>
      <xdr:col>104</xdr:col>
      <xdr:colOff>114300</xdr:colOff>
      <xdr:row>36</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36</xdr:row>
      <xdr:rowOff>95250</xdr:rowOff>
    </xdr:from>
    <xdr:to>
      <xdr:col>114</xdr:col>
      <xdr:colOff>114300</xdr:colOff>
      <xdr:row>48</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準元利償還金としては、下水道事業の地方債償還の進捗や、東京たま広域資源循環組合の公害防止事業債の償還完了により減少した。一方で、交付税の基準財政需要額算入公債費等の額が減少したことなどから、前年度比では大きく変わらず、０．１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類似団体との比較では安定した水準をキープしている。近年は、当初予算編成において公債費の原因となる投資的経費の上限を設定しており、引き続き安定的な比率が保てると見込まれる。</a:t>
          </a:r>
        </a:p>
      </xdr:txBody>
    </xdr:sp>
    <xdr:clientData/>
  </xdr:twoCellAnchor>
  <xdr:oneCellAnchor>
    <xdr:from>
      <xdr:col>61</xdr:col>
      <xdr:colOff>6350</xdr:colOff>
      <xdr:row>33</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48</xdr:row>
      <xdr:rowOff>133350</xdr:rowOff>
    </xdr:from>
    <xdr:to>
      <xdr:col>85</xdr:col>
      <xdr:colOff>95250</xdr:colOff>
      <xdr:row>48</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47</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131535</xdr:rowOff>
    </xdr:from>
    <xdr:to>
      <xdr:col>85</xdr:col>
      <xdr:colOff>95250</xdr:colOff>
      <xdr:row>46</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129722</xdr:rowOff>
    </xdr:from>
    <xdr:to>
      <xdr:col>85</xdr:col>
      <xdr:colOff>95250</xdr:colOff>
      <xdr:row>44</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127907</xdr:rowOff>
    </xdr:from>
    <xdr:to>
      <xdr:col>85</xdr:col>
      <xdr:colOff>95250</xdr:colOff>
      <xdr:row>42</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126093</xdr:rowOff>
    </xdr:from>
    <xdr:to>
      <xdr:col>85</xdr:col>
      <xdr:colOff>95250</xdr:colOff>
      <xdr:row>40</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124278</xdr:rowOff>
    </xdr:from>
    <xdr:to>
      <xdr:col>85</xdr:col>
      <xdr:colOff>95250</xdr:colOff>
      <xdr:row>38</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122464</xdr:rowOff>
    </xdr:from>
    <xdr:to>
      <xdr:col>85</xdr:col>
      <xdr:colOff>95250</xdr:colOff>
      <xdr:row>36</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34</xdr:row>
      <xdr:rowOff>120650</xdr:rowOff>
    </xdr:from>
    <xdr:to>
      <xdr:col>85</xdr:col>
      <xdr:colOff>95250</xdr:colOff>
      <xdr:row>34</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34</xdr:row>
      <xdr:rowOff>120650</xdr:rowOff>
    </xdr:from>
    <xdr:to>
      <xdr:col>85</xdr:col>
      <xdr:colOff>95250</xdr:colOff>
      <xdr:row>48</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19957</xdr:rowOff>
    </xdr:from>
    <xdr:to>
      <xdr:col>81</xdr:col>
      <xdr:colOff>44450</xdr:colOff>
      <xdr:row>45</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153609</xdr:rowOff>
    </xdr:from>
    <xdr:to>
      <xdr:col>81</xdr:col>
      <xdr:colOff>133350</xdr:colOff>
      <xdr:row>45</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19957</xdr:rowOff>
    </xdr:from>
    <xdr:to>
      <xdr:col>81</xdr:col>
      <xdr:colOff>133350</xdr:colOff>
      <xdr:row>37</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19957</xdr:rowOff>
    </xdr:from>
    <xdr:to>
      <xdr:col>81</xdr:col>
      <xdr:colOff>44450</xdr:colOff>
      <xdr:row>37</xdr:row>
      <xdr:rowOff>31448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1921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144235</xdr:rowOff>
    </xdr:from>
    <xdr:to>
      <xdr:col>81</xdr:col>
      <xdr:colOff>95250</xdr:colOff>
      <xdr:row>41</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31448</xdr:rowOff>
    </xdr:from>
    <xdr:to>
      <xdr:col>77</xdr:col>
      <xdr:colOff>44450</xdr:colOff>
      <xdr:row>37</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2036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121255</xdr:rowOff>
    </xdr:from>
    <xdr:to>
      <xdr:col>77</xdr:col>
      <xdr:colOff>95250</xdr:colOff>
      <xdr:row>41</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31448</xdr:rowOff>
    </xdr:from>
    <xdr:to>
      <xdr:col>72</xdr:col>
      <xdr:colOff>203200</xdr:colOff>
      <xdr:row>37</xdr:row>
      <xdr:rowOff>42938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2036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132745</xdr:rowOff>
    </xdr:from>
    <xdr:to>
      <xdr:col>73</xdr:col>
      <xdr:colOff>44450</xdr:colOff>
      <xdr:row>41</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31448</xdr:rowOff>
    </xdr:from>
    <xdr:to>
      <xdr:col>68</xdr:col>
      <xdr:colOff>152400</xdr:colOff>
      <xdr:row>37</xdr:row>
      <xdr:rowOff>100390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0364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132745</xdr:rowOff>
    </xdr:from>
    <xdr:to>
      <xdr:col>68</xdr:col>
      <xdr:colOff>203200</xdr:colOff>
      <xdr:row>41</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144235</xdr:rowOff>
    </xdr:from>
    <xdr:to>
      <xdr:col>64</xdr:col>
      <xdr:colOff>152400</xdr:colOff>
      <xdr:row>41</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48</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48</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48</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48</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48</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140607</xdr:rowOff>
    </xdr:from>
    <xdr:to>
      <xdr:col>81</xdr:col>
      <xdr:colOff>95250</xdr:colOff>
      <xdr:row>37</xdr:row>
      <xdr:rowOff>70757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61884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06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152098</xdr:rowOff>
    </xdr:from>
    <xdr:to>
      <xdr:col>77</xdr:col>
      <xdr:colOff>95250</xdr:colOff>
      <xdr:row>37</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92425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92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163588</xdr:rowOff>
    </xdr:from>
    <xdr:to>
      <xdr:col>73</xdr:col>
      <xdr:colOff>44450</xdr:colOff>
      <xdr:row>37</xdr:row>
      <xdr:rowOff>93738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103915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152098</xdr:rowOff>
    </xdr:from>
    <xdr:to>
      <xdr:col>68</xdr:col>
      <xdr:colOff>203200</xdr:colOff>
      <xdr:row>37</xdr:row>
      <xdr:rowOff>82248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92425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49590</xdr:rowOff>
    </xdr:from>
    <xdr:to>
      <xdr:col>64</xdr:col>
      <xdr:colOff>152400</xdr:colOff>
      <xdr:row>37</xdr:row>
      <xdr:rowOff>151190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161367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前年度比で６．１ポイントの改善となった。主な要因としては、下水道事業債の償還の進捗や、基金残高の増加（主に財政調整基金、公共施設建設基金、学校施設建設基金の残高の増）などが挙げられる。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150767</xdr:rowOff>
    </xdr:from>
    <xdr:to>
      <xdr:col>81</xdr:col>
      <xdr:colOff>44450</xdr:colOff>
      <xdr:row>15</xdr:row>
      <xdr:rowOff>84455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51067"/>
          <a:ext cx="838200" cy="10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136270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9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138702</xdr:rowOff>
    </xdr:from>
    <xdr:to>
      <xdr:col>77</xdr:col>
      <xdr:colOff>44450</xdr:colOff>
      <xdr:row>15</xdr:row>
      <xdr:rowOff>84455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539002"/>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101600</xdr:rowOff>
    </xdr:from>
    <xdr:to>
      <xdr:col>72</xdr:col>
      <xdr:colOff>203200</xdr:colOff>
      <xdr:row>14</xdr:row>
      <xdr:rowOff>138702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330450"/>
          <a:ext cx="889000" cy="20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55154</xdr:rowOff>
    </xdr:from>
    <xdr:to>
      <xdr:col>73</xdr:col>
      <xdr:colOff>44450</xdr:colOff>
      <xdr:row>14</xdr:row>
      <xdr:rowOff>156754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101600</xdr:rowOff>
    </xdr:from>
    <xdr:to>
      <xdr:col>68</xdr:col>
      <xdr:colOff>152400</xdr:colOff>
      <xdr:row>14</xdr:row>
      <xdr:rowOff>95613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330450"/>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70666</xdr:rowOff>
    </xdr:from>
    <xdr:to>
      <xdr:col>68</xdr:col>
      <xdr:colOff>203200</xdr:colOff>
      <xdr:row>15</xdr:row>
      <xdr:rowOff>816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157043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5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76943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4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33655</xdr:rowOff>
    </xdr:from>
    <xdr:to>
      <xdr:col>77</xdr:col>
      <xdr:colOff>95250</xdr:colOff>
      <xdr:row>15</xdr:row>
      <xdr:rowOff>135255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120032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91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87902</xdr:rowOff>
    </xdr:from>
    <xdr:to>
      <xdr:col>73</xdr:col>
      <xdr:colOff>44450</xdr:colOff>
      <xdr:row>15</xdr:row>
      <xdr:rowOff>18052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2829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7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50800</xdr:rowOff>
    </xdr:from>
    <xdr:to>
      <xdr:col>68</xdr:col>
      <xdr:colOff>203200</xdr:colOff>
      <xdr:row>13</xdr:row>
      <xdr:rowOff>152400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2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162577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04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44813</xdr:rowOff>
    </xdr:from>
    <xdr:to>
      <xdr:col>64</xdr:col>
      <xdr:colOff>152400</xdr:colOff>
      <xdr:row>14</xdr:row>
      <xdr:rowOff>146413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156590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1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27</xdr:row>
      <xdr:rowOff>103414</xdr:rowOff>
    </xdr:from>
    <xdr:ext cx="6252353" cy="328423"/>
    <xdr:sp macro="" textlink="">
      <xdr:nvSpPr>
        <xdr:cNvPr id="484" name="テキスト ボックス 483">
          <a:extLst>
            <a:ext uri="{FF2B5EF4-FFF2-40B4-BE49-F238E27FC236}">
              <a16:creationId xmlns:a16="http://schemas.microsoft.com/office/drawing/2014/main" id="{FB2B2A80-1D04-4856-91FB-D46292148EB5}"/>
            </a:ext>
          </a:extLst>
        </xdr:cNvPr>
        <xdr:cNvSpPr txBox="1"/>
      </xdr:nvSpPr>
      <xdr:spPr>
        <a:xfrm>
          <a:off x="745671" y="4879521"/>
          <a:ext cx="6252353"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地方公務員給与実態調査に基づいているが、令和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年調査の数値を引用している。</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27</xdr:row>
      <xdr:rowOff>92727</xdr:rowOff>
    </xdr:from>
    <xdr:ext cx="762000" cy="259045"/>
    <xdr:sp macro="" textlink="">
      <xdr:nvSpPr>
        <xdr:cNvPr id="485" name="テキスト ボックス 484">
          <a:extLst>
            <a:ext uri="{FF2B5EF4-FFF2-40B4-BE49-F238E27FC236}">
              <a16:creationId xmlns:a16="http://schemas.microsoft.com/office/drawing/2014/main" id="{D0235FC2-6163-47A0-A11C-1BF352E94F86}"/>
            </a:ext>
          </a:extLst>
        </xdr:cNvPr>
        <xdr:cNvSpPr txBox="1"/>
      </xdr:nvSpPr>
      <xdr:spPr>
        <a:xfrm>
          <a:off x="16366671" y="451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27</xdr:row>
      <xdr:rowOff>92727</xdr:rowOff>
    </xdr:from>
    <xdr:ext cx="762000" cy="259045"/>
    <xdr:sp macro="" textlink="">
      <xdr:nvSpPr>
        <xdr:cNvPr id="486" name="テキスト ボックス 485">
          <a:extLst>
            <a:ext uri="{FF2B5EF4-FFF2-40B4-BE49-F238E27FC236}">
              <a16:creationId xmlns:a16="http://schemas.microsoft.com/office/drawing/2014/main" id="{83AF06FA-4795-41ED-8A6F-DA069AE32623}"/>
            </a:ext>
          </a:extLst>
        </xdr:cNvPr>
        <xdr:cNvSpPr txBox="1"/>
      </xdr:nvSpPr>
      <xdr:spPr>
        <a:xfrm>
          <a:off x="15550243" y="451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27</xdr:row>
      <xdr:rowOff>92727</xdr:rowOff>
    </xdr:from>
    <xdr:ext cx="762000" cy="259045"/>
    <xdr:sp macro="" textlink="">
      <xdr:nvSpPr>
        <xdr:cNvPr id="487" name="テキスト ボックス 486">
          <a:extLst>
            <a:ext uri="{FF2B5EF4-FFF2-40B4-BE49-F238E27FC236}">
              <a16:creationId xmlns:a16="http://schemas.microsoft.com/office/drawing/2014/main" id="{262F69D0-9C8D-4847-B4BF-EE61F4DE1B0D}"/>
            </a:ext>
          </a:extLst>
        </xdr:cNvPr>
        <xdr:cNvSpPr txBox="1"/>
      </xdr:nvSpPr>
      <xdr:spPr>
        <a:xfrm>
          <a:off x="14688457" y="451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27</xdr:row>
      <xdr:rowOff>92727</xdr:rowOff>
    </xdr:from>
    <xdr:ext cx="762000" cy="259045"/>
    <xdr:sp macro="" textlink="">
      <xdr:nvSpPr>
        <xdr:cNvPr id="488" name="テキスト ボックス 487">
          <a:extLst>
            <a:ext uri="{FF2B5EF4-FFF2-40B4-BE49-F238E27FC236}">
              <a16:creationId xmlns:a16="http://schemas.microsoft.com/office/drawing/2014/main" id="{87B00BCD-413E-4C45-AD85-A202BEDA9339}"/>
            </a:ext>
          </a:extLst>
        </xdr:cNvPr>
        <xdr:cNvSpPr txBox="1"/>
      </xdr:nvSpPr>
      <xdr:spPr>
        <a:xfrm>
          <a:off x="13821229" y="451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27</xdr:row>
      <xdr:rowOff>92727</xdr:rowOff>
    </xdr:from>
    <xdr:ext cx="762000" cy="259045"/>
    <xdr:sp macro="" textlink="">
      <xdr:nvSpPr>
        <xdr:cNvPr id="489" name="テキスト ボックス 488">
          <a:extLst>
            <a:ext uri="{FF2B5EF4-FFF2-40B4-BE49-F238E27FC236}">
              <a16:creationId xmlns:a16="http://schemas.microsoft.com/office/drawing/2014/main" id="{F7E07735-CE0D-49E2-B9EB-FA65790C775F}"/>
            </a:ext>
          </a:extLst>
        </xdr:cNvPr>
        <xdr:cNvSpPr txBox="1"/>
      </xdr:nvSpPr>
      <xdr:spPr>
        <a:xfrm>
          <a:off x="12954000" y="451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期末手当の支給月数変更などにより１．８ポイントの減となった。また、経常収支比率では、前年度比２．４ポイントの改善となった。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類似団体と経年比較すると、増減はあるものの平均的な範囲で推移しているが、引き続き行政規模に見合う定員管理に努めていく。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44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43197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3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83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令和２年度に大成荘の指定管理が終了したことなどにより、対象額が前年度比０．３ポイントの減となった。また、分母（歳入）が増加しているため、経常収支比率では１．４ポイントの改善となっている。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16</xdr:row>
      <xdr:rowOff>5080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416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94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間保育園施設運営にかかる経費の増などから、対象額は前年度比で２．５ポイントの増となった。ただし、分母（歳入）が増加しているため、経常収支比率は前年度比で０．８ポイントの改善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60</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85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60</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013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投資及び出資金における、下水道事業出資金の区分を臨時に変更したことによる減などが挙げられる。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60</xdr:row>
      <xdr:rowOff>119380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711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119380</xdr:rowOff>
    </xdr:from>
    <xdr:to>
      <xdr:col>78</xdr:col>
      <xdr:colOff>69850</xdr:colOff>
      <xdr:row>61</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406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12717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5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85090</xdr:rowOff>
    </xdr:from>
    <xdr:to>
      <xdr:col>73</xdr:col>
      <xdr:colOff>180975</xdr:colOff>
      <xdr:row>61</xdr:row>
      <xdr:rowOff>85090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54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61</xdr:row>
      <xdr:rowOff>85090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6254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68580</xdr:rowOff>
    </xdr:from>
    <xdr:to>
      <xdr:col>78</xdr:col>
      <xdr:colOff>120650</xdr:colOff>
      <xdr:row>60</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154957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34290</xdr:rowOff>
    </xdr:from>
    <xdr:to>
      <xdr:col>74</xdr:col>
      <xdr:colOff>31750</xdr:colOff>
      <xdr:row>61</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120667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57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34290</xdr:rowOff>
    </xdr:from>
    <xdr:to>
      <xdr:col>69</xdr:col>
      <xdr:colOff>142875</xdr:colOff>
      <xdr:row>61</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120667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57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下水道事業の地方債償還の進捗などから１．３ポイントの改善となった。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なお、類似団体と比較して高い水準となっている一因としては、市立病院を運営するための負担金が挙げられる。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61685</xdr:rowOff>
    </xdr:from>
    <xdr:to>
      <xdr:col>82</xdr:col>
      <xdr:colOff>107950</xdr:colOff>
      <xdr:row>39</xdr:row>
      <xdr:rowOff>31750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576785"/>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39</xdr:row>
      <xdr:rowOff>31750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33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137885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33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137885</xdr:rowOff>
    </xdr:from>
    <xdr:to>
      <xdr:col>69</xdr:col>
      <xdr:colOff>92075</xdr:colOff>
      <xdr:row>38</xdr:row>
      <xdr:rowOff>159657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52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154412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152400</xdr:rowOff>
    </xdr:from>
    <xdr:to>
      <xdr:col>78</xdr:col>
      <xdr:colOff>120650</xdr:colOff>
      <xdr:row>39</xdr:row>
      <xdr:rowOff>82550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67327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87085</xdr:rowOff>
    </xdr:from>
    <xdr:to>
      <xdr:col>69</xdr:col>
      <xdr:colOff>142875</xdr:colOff>
      <xdr:row>39</xdr:row>
      <xdr:rowOff>17235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2012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108857</xdr:rowOff>
    </xdr:from>
    <xdr:to>
      <xdr:col>65</xdr:col>
      <xdr:colOff>53975</xdr:colOff>
      <xdr:row>39</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23784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平成２９年度に借り入れた臨時財源対策債の元金の償還開始などにより公債費は増加している。経常収支比率としては０．５ポイントの改善となり、類似団体と比較しても低い水準での推移を続けている。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近年は、当初予算編成において公債費の原因となる投資的経費の上限を設定しており、引き続き安定的な比率が保てると見込まれる。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158024</xdr:rowOff>
    </xdr:from>
    <xdr:to>
      <xdr:col>24</xdr:col>
      <xdr:colOff>25400</xdr:colOff>
      <xdr:row>76</xdr:row>
      <xdr:rowOff>19231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167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6169</xdr:rowOff>
    </xdr:from>
    <xdr:to>
      <xdr:col>19</xdr:col>
      <xdr:colOff>187325</xdr:colOff>
      <xdr:row>76</xdr:row>
      <xdr:rowOff>19231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36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6169</xdr:rowOff>
    </xdr:from>
    <xdr:to>
      <xdr:col>15</xdr:col>
      <xdr:colOff>98425</xdr:colOff>
      <xdr:row>76</xdr:row>
      <xdr:rowOff>25763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36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164556</xdr:rowOff>
    </xdr:from>
    <xdr:to>
      <xdr:col>11</xdr:col>
      <xdr:colOff>9525</xdr:colOff>
      <xdr:row>76</xdr:row>
      <xdr:rowOff>25763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233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107224</xdr:rowOff>
    </xdr:from>
    <xdr:to>
      <xdr:col>24</xdr:col>
      <xdr:colOff>76200</xdr:colOff>
      <xdr:row>76</xdr:row>
      <xdr:rowOff>37374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123751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1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139881</xdr:rowOff>
    </xdr:from>
    <xdr:to>
      <xdr:col>20</xdr:col>
      <xdr:colOff>38100</xdr:colOff>
      <xdr:row>76</xdr:row>
      <xdr:rowOff>70031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80208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6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126819</xdr:rowOff>
    </xdr:from>
    <xdr:to>
      <xdr:col>15</xdr:col>
      <xdr:colOff>149225</xdr:colOff>
      <xdr:row>76</xdr:row>
      <xdr:rowOff>56969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67146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146413</xdr:rowOff>
    </xdr:from>
    <xdr:to>
      <xdr:col>11</xdr:col>
      <xdr:colOff>60325</xdr:colOff>
      <xdr:row>76</xdr:row>
      <xdr:rowOff>76563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86740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公債費以外の経常収支比率においては、８．１ポイントの改善となっている（経常収支比率全体の８．６ポイントの改善の大半を占めている）。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では、下水道事業の地方債償還の進捗に伴う補助費等の減、下水道事業出資金の区分変更による投資及び出資金の減、期末手当の支給月数変更などによる人件費の減などにより、全体として昨年度より改善した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歳入面では、普通交付税の再算定による増や臨時財政対策債の発行増、地方消費税交付金の増などにより、前年度比で８．２ポイントの増となった。</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79</xdr:row>
      <xdr:rowOff>132714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14350"/>
          <a:ext cx="838200" cy="46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75564</xdr:rowOff>
    </xdr:from>
    <xdr:to>
      <xdr:col>78</xdr:col>
      <xdr:colOff>69850</xdr:colOff>
      <xdr:row>79</xdr:row>
      <xdr:rowOff>132714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2011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75564</xdr:rowOff>
    </xdr:from>
    <xdr:to>
      <xdr:col>73</xdr:col>
      <xdr:colOff>180975</xdr:colOff>
      <xdr:row>80</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2011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80</xdr:row>
      <xdr:rowOff>41275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40080"/>
          <a:ext cx="889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105427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81914</xdr:rowOff>
    </xdr:from>
    <xdr:to>
      <xdr:col>78</xdr:col>
      <xdr:colOff>120650</xdr:colOff>
      <xdr:row>80</xdr:row>
      <xdr:rowOff>12064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168291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12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24764</xdr:rowOff>
    </xdr:from>
    <xdr:to>
      <xdr:col>74</xdr:col>
      <xdr:colOff>31750</xdr:colOff>
      <xdr:row>79</xdr:row>
      <xdr:rowOff>126364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111141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5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161925</xdr:rowOff>
    </xdr:from>
    <xdr:to>
      <xdr:col>69</xdr:col>
      <xdr:colOff>142875</xdr:colOff>
      <xdr:row>80</xdr:row>
      <xdr:rowOff>92075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76852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9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99835</xdr:rowOff>
    </xdr:from>
    <xdr:to>
      <xdr:col>29</xdr:col>
      <xdr:colOff>127000</xdr:colOff>
      <xdr:row>17</xdr:row>
      <xdr:rowOff>148336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62110"/>
          <a:ext cx="6477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99835</xdr:rowOff>
    </xdr:from>
    <xdr:to>
      <xdr:col>26</xdr:col>
      <xdr:colOff>50800</xdr:colOff>
      <xdr:row>18</xdr:row>
      <xdr:rowOff>46076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2110"/>
          <a:ext cx="698500" cy="1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46076</xdr:rowOff>
    </xdr:from>
    <xdr:to>
      <xdr:col>22</xdr:col>
      <xdr:colOff>114300</xdr:colOff>
      <xdr:row>18</xdr:row>
      <xdr:rowOff>80899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9801"/>
          <a:ext cx="698500" cy="34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26416</xdr:rowOff>
    </xdr:from>
    <xdr:to>
      <xdr:col>18</xdr:col>
      <xdr:colOff>177800</xdr:colOff>
      <xdr:row>18</xdr:row>
      <xdr:rowOff>80899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60141"/>
          <a:ext cx="698500" cy="54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97536</xdr:rowOff>
    </xdr:from>
    <xdr:to>
      <xdr:col>29</xdr:col>
      <xdr:colOff>177800</xdr:colOff>
      <xdr:row>18</xdr:row>
      <xdr:rowOff>27686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69613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49035</xdr:rowOff>
    </xdr:from>
    <xdr:to>
      <xdr:col>26</xdr:col>
      <xdr:colOff>101600</xdr:colOff>
      <xdr:row>17</xdr:row>
      <xdr:rowOff>150635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135412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166726</xdr:rowOff>
    </xdr:from>
    <xdr:to>
      <xdr:col>22</xdr:col>
      <xdr:colOff>165100</xdr:colOff>
      <xdr:row>18</xdr:row>
      <xdr:rowOff>96876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81652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30099</xdr:rowOff>
    </xdr:from>
    <xdr:to>
      <xdr:col>19</xdr:col>
      <xdr:colOff>38100</xdr:colOff>
      <xdr:row>18</xdr:row>
      <xdr:rowOff>131699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6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116476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5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147066</xdr:rowOff>
    </xdr:from>
    <xdr:to>
      <xdr:col>15</xdr:col>
      <xdr:colOff>101600</xdr:colOff>
      <xdr:row>18</xdr:row>
      <xdr:rowOff>77216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61993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254487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7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233909</xdr:rowOff>
    </xdr:from>
    <xdr:to>
      <xdr:col>29</xdr:col>
      <xdr:colOff>127000</xdr:colOff>
      <xdr:row>37</xdr:row>
      <xdr:rowOff>244310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358609"/>
          <a:ext cx="6477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162281</xdr:rowOff>
    </xdr:from>
    <xdr:to>
      <xdr:col>26</xdr:col>
      <xdr:colOff>50800</xdr:colOff>
      <xdr:row>37</xdr:row>
      <xdr:rowOff>233909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86981"/>
          <a:ext cx="69850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162281</xdr:rowOff>
    </xdr:from>
    <xdr:to>
      <xdr:col>22</xdr:col>
      <xdr:colOff>114300</xdr:colOff>
      <xdr:row>37</xdr:row>
      <xdr:rowOff>217259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86981"/>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208458</xdr:rowOff>
    </xdr:from>
    <xdr:to>
      <xdr:col>18</xdr:col>
      <xdr:colOff>177800</xdr:colOff>
      <xdr:row>37</xdr:row>
      <xdr:rowOff>217259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3315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193510</xdr:rowOff>
    </xdr:from>
    <xdr:to>
      <xdr:col>29</xdr:col>
      <xdr:colOff>177800</xdr:colOff>
      <xdr:row>37</xdr:row>
      <xdr:rowOff>295110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1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102087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2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183109</xdr:rowOff>
    </xdr:from>
    <xdr:to>
      <xdr:col>26</xdr:col>
      <xdr:colOff>101600</xdr:colOff>
      <xdr:row>37</xdr:row>
      <xdr:rowOff>284709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269486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9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111481</xdr:rowOff>
    </xdr:from>
    <xdr:to>
      <xdr:col>22</xdr:col>
      <xdr:colOff>165100</xdr:colOff>
      <xdr:row>37</xdr:row>
      <xdr:rowOff>213081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197858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2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166459</xdr:rowOff>
    </xdr:from>
    <xdr:to>
      <xdr:col>19</xdr:col>
      <xdr:colOff>38100</xdr:colOff>
      <xdr:row>37</xdr:row>
      <xdr:rowOff>268059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252836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157658</xdr:rowOff>
    </xdr:from>
    <xdr:to>
      <xdr:col>15</xdr:col>
      <xdr:colOff>101600</xdr:colOff>
      <xdr:row>37</xdr:row>
      <xdr:rowOff>259258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8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244035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107239</xdr:rowOff>
    </xdr:from>
    <xdr:to>
      <xdr:col>24</xdr:col>
      <xdr:colOff>63500</xdr:colOff>
      <xdr:row>35</xdr:row>
      <xdr:rowOff>119583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07989"/>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107239</xdr:rowOff>
    </xdr:from>
    <xdr:to>
      <xdr:col>19</xdr:col>
      <xdr:colOff>177800</xdr:colOff>
      <xdr:row>36</xdr:row>
      <xdr:rowOff>168896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07989"/>
          <a:ext cx="889000" cy="23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150635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160241</xdr:rowOff>
    </xdr:from>
    <xdr:to>
      <xdr:col>15</xdr:col>
      <xdr:colOff>50800</xdr:colOff>
      <xdr:row>36</xdr:row>
      <xdr:rowOff>168896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2441"/>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160241</xdr:rowOff>
    </xdr:from>
    <xdr:to>
      <xdr:col>10</xdr:col>
      <xdr:colOff>114300</xdr:colOff>
      <xdr:row>37</xdr:row>
      <xdr:rowOff>38789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2441"/>
          <a:ext cx="889000" cy="4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68783</xdr:rowOff>
    </xdr:from>
    <xdr:to>
      <xdr:col>24</xdr:col>
      <xdr:colOff>114300</xdr:colOff>
      <xdr:row>35</xdr:row>
      <xdr:rowOff>170383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47210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56439</xdr:rowOff>
    </xdr:from>
    <xdr:to>
      <xdr:col>20</xdr:col>
      <xdr:colOff>38100</xdr:colOff>
      <xdr:row>35</xdr:row>
      <xdr:rowOff>158039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3116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118096</xdr:rowOff>
    </xdr:from>
    <xdr:to>
      <xdr:col>15</xdr:col>
      <xdr:colOff>101600</xdr:colOff>
      <xdr:row>37</xdr:row>
      <xdr:rowOff>48246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39373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109441</xdr:rowOff>
    </xdr:from>
    <xdr:to>
      <xdr:col>10</xdr:col>
      <xdr:colOff>165100</xdr:colOff>
      <xdr:row>37</xdr:row>
      <xdr:rowOff>39591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30718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159439</xdr:rowOff>
    </xdr:from>
    <xdr:to>
      <xdr:col>6</xdr:col>
      <xdr:colOff>38100</xdr:colOff>
      <xdr:row>37</xdr:row>
      <xdr:rowOff>89589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80716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46260</xdr:rowOff>
    </xdr:from>
    <xdr:to>
      <xdr:col>24</xdr:col>
      <xdr:colOff>63500</xdr:colOff>
      <xdr:row>57</xdr:row>
      <xdr:rowOff>98837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47460"/>
          <a:ext cx="8382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98837</xdr:rowOff>
    </xdr:from>
    <xdr:to>
      <xdr:col>19</xdr:col>
      <xdr:colOff>177800</xdr:colOff>
      <xdr:row>57</xdr:row>
      <xdr:rowOff>100724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71487"/>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133132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100724</xdr:rowOff>
    </xdr:from>
    <xdr:to>
      <xdr:col>15</xdr:col>
      <xdr:colOff>50800</xdr:colOff>
      <xdr:row>57</xdr:row>
      <xdr:rowOff>153130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73374"/>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137833</xdr:rowOff>
    </xdr:from>
    <xdr:to>
      <xdr:col>10</xdr:col>
      <xdr:colOff>114300</xdr:colOff>
      <xdr:row>57</xdr:row>
      <xdr:rowOff>153130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10483"/>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166910</xdr:rowOff>
    </xdr:from>
    <xdr:to>
      <xdr:col>24</xdr:col>
      <xdr:colOff>114300</xdr:colOff>
      <xdr:row>56</xdr:row>
      <xdr:rowOff>97060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18337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48037</xdr:rowOff>
    </xdr:from>
    <xdr:to>
      <xdr:col>20</xdr:col>
      <xdr:colOff>38100</xdr:colOff>
      <xdr:row>57</xdr:row>
      <xdr:rowOff>149637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140764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1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49924</xdr:rowOff>
    </xdr:from>
    <xdr:to>
      <xdr:col>15</xdr:col>
      <xdr:colOff>101600</xdr:colOff>
      <xdr:row>57</xdr:row>
      <xdr:rowOff>151524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168051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9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102330</xdr:rowOff>
    </xdr:from>
    <xdr:to>
      <xdr:col>10</xdr:col>
      <xdr:colOff>165100</xdr:colOff>
      <xdr:row>58</xdr:row>
      <xdr:rowOff>32480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49007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87033</xdr:rowOff>
    </xdr:from>
    <xdr:to>
      <xdr:col>6</xdr:col>
      <xdr:colOff>38100</xdr:colOff>
      <xdr:row>58</xdr:row>
      <xdr:rowOff>17183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26498</xdr:rowOff>
    </xdr:from>
    <xdr:to>
      <xdr:col>24</xdr:col>
      <xdr:colOff>63500</xdr:colOff>
      <xdr:row>78</xdr:row>
      <xdr:rowOff>45517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9598"/>
          <a:ext cx="8382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140523</xdr:rowOff>
    </xdr:from>
    <xdr:to>
      <xdr:col>19</xdr:col>
      <xdr:colOff>177800</xdr:colOff>
      <xdr:row>78</xdr:row>
      <xdr:rowOff>26498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42173"/>
          <a:ext cx="889000" cy="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140523</xdr:rowOff>
    </xdr:from>
    <xdr:to>
      <xdr:col>15</xdr:col>
      <xdr:colOff>50800</xdr:colOff>
      <xdr:row>78</xdr:row>
      <xdr:rowOff>30429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42173"/>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105958</xdr:rowOff>
    </xdr:from>
    <xdr:to>
      <xdr:col>10</xdr:col>
      <xdr:colOff>114300</xdr:colOff>
      <xdr:row>78</xdr:row>
      <xdr:rowOff>30429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07608"/>
          <a:ext cx="8890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166167</xdr:rowOff>
    </xdr:from>
    <xdr:to>
      <xdr:col>24</xdr:col>
      <xdr:colOff>114300</xdr:colOff>
      <xdr:row>78</xdr:row>
      <xdr:rowOff>96317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81094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147148</xdr:rowOff>
    </xdr:from>
    <xdr:to>
      <xdr:col>20</xdr:col>
      <xdr:colOff>38100</xdr:colOff>
      <xdr:row>78</xdr:row>
      <xdr:rowOff>77298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68425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89723</xdr:rowOff>
    </xdr:from>
    <xdr:to>
      <xdr:col>15</xdr:col>
      <xdr:colOff>101600</xdr:colOff>
      <xdr:row>78</xdr:row>
      <xdr:rowOff>19873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9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151079</xdr:rowOff>
    </xdr:from>
    <xdr:to>
      <xdr:col>10</xdr:col>
      <xdr:colOff>165100</xdr:colOff>
      <xdr:row>78</xdr:row>
      <xdr:rowOff>81229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72356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55158</xdr:rowOff>
    </xdr:from>
    <xdr:to>
      <xdr:col>6</xdr:col>
      <xdr:colOff>38100</xdr:colOff>
      <xdr:row>77</xdr:row>
      <xdr:rowOff>156758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147885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161125</xdr:rowOff>
    </xdr:from>
    <xdr:to>
      <xdr:col>24</xdr:col>
      <xdr:colOff>63500</xdr:colOff>
      <xdr:row>97</xdr:row>
      <xdr:rowOff>99822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48875"/>
          <a:ext cx="838200" cy="2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99822</xdr:rowOff>
    </xdr:from>
    <xdr:to>
      <xdr:col>19</xdr:col>
      <xdr:colOff>177800</xdr:colOff>
      <xdr:row>97</xdr:row>
      <xdr:rowOff>147282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30472"/>
          <a:ext cx="8890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147282</xdr:rowOff>
    </xdr:from>
    <xdr:to>
      <xdr:col>15</xdr:col>
      <xdr:colOff>50800</xdr:colOff>
      <xdr:row>98</xdr:row>
      <xdr:rowOff>72873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77932"/>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72873</xdr:rowOff>
    </xdr:from>
    <xdr:to>
      <xdr:col>10</xdr:col>
      <xdr:colOff>114300</xdr:colOff>
      <xdr:row>98</xdr:row>
      <xdr:rowOff>120359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74973"/>
          <a:ext cx="889000" cy="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110325</xdr:rowOff>
    </xdr:from>
    <xdr:to>
      <xdr:col>24</xdr:col>
      <xdr:colOff>114300</xdr:colOff>
      <xdr:row>96</xdr:row>
      <xdr:rowOff>40475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133202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4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49022</xdr:rowOff>
    </xdr:from>
    <xdr:to>
      <xdr:col>20</xdr:col>
      <xdr:colOff>38100</xdr:colOff>
      <xdr:row>97</xdr:row>
      <xdr:rowOff>150622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167149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4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96482</xdr:rowOff>
    </xdr:from>
    <xdr:to>
      <xdr:col>15</xdr:col>
      <xdr:colOff>101600</xdr:colOff>
      <xdr:row>98</xdr:row>
      <xdr:rowOff>26632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43159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0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22073</xdr:rowOff>
    </xdr:from>
    <xdr:to>
      <xdr:col>10</xdr:col>
      <xdr:colOff>165100</xdr:colOff>
      <xdr:row>98</xdr:row>
      <xdr:rowOff>123673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140200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9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69559</xdr:rowOff>
    </xdr:from>
    <xdr:to>
      <xdr:col>6</xdr:col>
      <xdr:colOff>38100</xdr:colOff>
      <xdr:row>98</xdr:row>
      <xdr:rowOff>171159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56261</xdr:rowOff>
    </xdr:from>
    <xdr:to>
      <xdr:col>55</xdr:col>
      <xdr:colOff>0</xdr:colOff>
      <xdr:row>36</xdr:row>
      <xdr:rowOff>117667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199761"/>
          <a:ext cx="838200" cy="10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56261</xdr:rowOff>
    </xdr:from>
    <xdr:to>
      <xdr:col>50</xdr:col>
      <xdr:colOff>114300</xdr:colOff>
      <xdr:row>37</xdr:row>
      <xdr:rowOff>40891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199761"/>
          <a:ext cx="889000" cy="118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25269</xdr:rowOff>
    </xdr:from>
    <xdr:to>
      <xdr:col>45</xdr:col>
      <xdr:colOff>177800</xdr:colOff>
      <xdr:row>37</xdr:row>
      <xdr:rowOff>40891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368919"/>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25269</xdr:rowOff>
    </xdr:from>
    <xdr:to>
      <xdr:col>41</xdr:col>
      <xdr:colOff>50800</xdr:colOff>
      <xdr:row>37</xdr:row>
      <xdr:rowOff>32508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6891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66867</xdr:rowOff>
    </xdr:from>
    <xdr:to>
      <xdr:col>55</xdr:col>
      <xdr:colOff>50800</xdr:colOff>
      <xdr:row>36</xdr:row>
      <xdr:rowOff>168467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89744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5461</xdr:rowOff>
    </xdr:from>
    <xdr:to>
      <xdr:col>50</xdr:col>
      <xdr:colOff>165100</xdr:colOff>
      <xdr:row>30</xdr:row>
      <xdr:rowOff>107061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1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123588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9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161541</xdr:rowOff>
    </xdr:from>
    <xdr:to>
      <xdr:col>46</xdr:col>
      <xdr:colOff>38100</xdr:colOff>
      <xdr:row>37</xdr:row>
      <xdr:rowOff>91691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108218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0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145919</xdr:rowOff>
    </xdr:from>
    <xdr:to>
      <xdr:col>41</xdr:col>
      <xdr:colOff>101600</xdr:colOff>
      <xdr:row>37</xdr:row>
      <xdr:rowOff>76069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92596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9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153158</xdr:rowOff>
    </xdr:from>
    <xdr:to>
      <xdr:col>36</xdr:col>
      <xdr:colOff>165100</xdr:colOff>
      <xdr:row>37</xdr:row>
      <xdr:rowOff>83308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99835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0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150387</xdr:rowOff>
    </xdr:from>
    <xdr:to>
      <xdr:col>55</xdr:col>
      <xdr:colOff>0</xdr:colOff>
      <xdr:row>55</xdr:row>
      <xdr:rowOff>49270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08687"/>
          <a:ext cx="8382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44317</xdr:rowOff>
    </xdr:from>
    <xdr:to>
      <xdr:col>50</xdr:col>
      <xdr:colOff>114300</xdr:colOff>
      <xdr:row>54</xdr:row>
      <xdr:rowOff>150387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131167"/>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25017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44317</xdr:rowOff>
    </xdr:from>
    <xdr:to>
      <xdr:col>45</xdr:col>
      <xdr:colOff>177800</xdr:colOff>
      <xdr:row>53</xdr:row>
      <xdr:rowOff>124402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131167"/>
          <a:ext cx="889000" cy="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55059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124402</xdr:rowOff>
    </xdr:from>
    <xdr:to>
      <xdr:col>41</xdr:col>
      <xdr:colOff>50800</xdr:colOff>
      <xdr:row>54</xdr:row>
      <xdr:rowOff>42717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11252"/>
          <a:ext cx="889000" cy="8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140231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161053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169920</xdr:rowOff>
    </xdr:from>
    <xdr:to>
      <xdr:col>55</xdr:col>
      <xdr:colOff>50800</xdr:colOff>
      <xdr:row>55</xdr:row>
      <xdr:rowOff>100070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148347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0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99587</xdr:rowOff>
    </xdr:from>
    <xdr:to>
      <xdr:col>50</xdr:col>
      <xdr:colOff>165100</xdr:colOff>
      <xdr:row>55</xdr:row>
      <xdr:rowOff>29737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5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46264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164967</xdr:rowOff>
    </xdr:from>
    <xdr:to>
      <xdr:col>46</xdr:col>
      <xdr:colOff>38100</xdr:colOff>
      <xdr:row>53</xdr:row>
      <xdr:rowOff>95117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08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111644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88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73602</xdr:rowOff>
    </xdr:from>
    <xdr:to>
      <xdr:col>41</xdr:col>
      <xdr:colOff>101600</xdr:colOff>
      <xdr:row>54</xdr:row>
      <xdr:rowOff>3752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20279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9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163367</xdr:rowOff>
    </xdr:from>
    <xdr:to>
      <xdr:col>36</xdr:col>
      <xdr:colOff>165100</xdr:colOff>
      <xdr:row>54</xdr:row>
      <xdr:rowOff>93517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5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110044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2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158445</xdr:rowOff>
    </xdr:from>
    <xdr:to>
      <xdr:col>55</xdr:col>
      <xdr:colOff>0</xdr:colOff>
      <xdr:row>76</xdr:row>
      <xdr:rowOff>143838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845745"/>
          <a:ext cx="838200" cy="32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58069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9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104359</xdr:rowOff>
    </xdr:from>
    <xdr:to>
      <xdr:col>50</xdr:col>
      <xdr:colOff>114300</xdr:colOff>
      <xdr:row>76</xdr:row>
      <xdr:rowOff>143838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791659"/>
          <a:ext cx="889000" cy="38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119059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2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104359</xdr:rowOff>
    </xdr:from>
    <xdr:to>
      <xdr:col>45</xdr:col>
      <xdr:colOff>177800</xdr:colOff>
      <xdr:row>75</xdr:row>
      <xdr:rowOff>97180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791659"/>
          <a:ext cx="889000" cy="16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121643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97180</xdr:rowOff>
    </xdr:from>
    <xdr:to>
      <xdr:col>41</xdr:col>
      <xdr:colOff>50800</xdr:colOff>
      <xdr:row>77</xdr:row>
      <xdr:rowOff>5009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55930"/>
          <a:ext cx="889000" cy="25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168848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107645</xdr:rowOff>
    </xdr:from>
    <xdr:to>
      <xdr:col>55</xdr:col>
      <xdr:colOff>50800</xdr:colOff>
      <xdr:row>75</xdr:row>
      <xdr:rowOff>37795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7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130522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93038</xdr:rowOff>
    </xdr:from>
    <xdr:to>
      <xdr:col>50</xdr:col>
      <xdr:colOff>165100</xdr:colOff>
      <xdr:row>77</xdr:row>
      <xdr:rowOff>23188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39715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9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53559</xdr:rowOff>
    </xdr:from>
    <xdr:to>
      <xdr:col>46</xdr:col>
      <xdr:colOff>38100</xdr:colOff>
      <xdr:row>74</xdr:row>
      <xdr:rowOff>155159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7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5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46380</xdr:rowOff>
    </xdr:from>
    <xdr:to>
      <xdr:col>41</xdr:col>
      <xdr:colOff>101600</xdr:colOff>
      <xdr:row>75</xdr:row>
      <xdr:rowOff>147980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164507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8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125659</xdr:rowOff>
    </xdr:from>
    <xdr:to>
      <xdr:col>36</xdr:col>
      <xdr:colOff>165100</xdr:colOff>
      <xdr:row>77</xdr:row>
      <xdr:rowOff>55809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72336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151778</xdr:rowOff>
    </xdr:from>
    <xdr:to>
      <xdr:col>55</xdr:col>
      <xdr:colOff>0</xdr:colOff>
      <xdr:row>98</xdr:row>
      <xdr:rowOff>123146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610978"/>
          <a:ext cx="838200" cy="3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151778</xdr:rowOff>
    </xdr:from>
    <xdr:to>
      <xdr:col>50</xdr:col>
      <xdr:colOff>114300</xdr:colOff>
      <xdr:row>97</xdr:row>
      <xdr:rowOff>33382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10978"/>
          <a:ext cx="889000" cy="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33382</xdr:rowOff>
    </xdr:from>
    <xdr:to>
      <xdr:col>45</xdr:col>
      <xdr:colOff>177800</xdr:colOff>
      <xdr:row>97</xdr:row>
      <xdr:rowOff>110325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64032"/>
          <a:ext cx="889000" cy="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110325</xdr:rowOff>
    </xdr:from>
    <xdr:to>
      <xdr:col>41</xdr:col>
      <xdr:colOff>50800</xdr:colOff>
      <xdr:row>98</xdr:row>
      <xdr:rowOff>5207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40975"/>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72346</xdr:rowOff>
    </xdr:from>
    <xdr:to>
      <xdr:col>55</xdr:col>
      <xdr:colOff>50800</xdr:colOff>
      <xdr:row>99</xdr:row>
      <xdr:rowOff>2496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158723</xdr:rowOff>
    </xdr:from>
    <xdr:ext cx="469744"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100978</xdr:rowOff>
    </xdr:from>
    <xdr:to>
      <xdr:col>50</xdr:col>
      <xdr:colOff>165100</xdr:colOff>
      <xdr:row>97</xdr:row>
      <xdr:rowOff>31128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22255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154032</xdr:rowOff>
    </xdr:from>
    <xdr:to>
      <xdr:col>46</xdr:col>
      <xdr:colOff>38100</xdr:colOff>
      <xdr:row>97</xdr:row>
      <xdr:rowOff>84182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75309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59525</xdr:rowOff>
    </xdr:from>
    <xdr:to>
      <xdr:col>41</xdr:col>
      <xdr:colOff>101600</xdr:colOff>
      <xdr:row>97</xdr:row>
      <xdr:rowOff>161125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152252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8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125857</xdr:rowOff>
    </xdr:from>
    <xdr:to>
      <xdr:col>36</xdr:col>
      <xdr:colOff>165100</xdr:colOff>
      <xdr:row>98</xdr:row>
      <xdr:rowOff>56007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47134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72644</xdr:rowOff>
    </xdr:from>
    <xdr:to>
      <xdr:col>85</xdr:col>
      <xdr:colOff>127000</xdr:colOff>
      <xdr:row>38</xdr:row>
      <xdr:rowOff>97790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58774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47515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62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23114</xdr:rowOff>
    </xdr:from>
    <xdr:to>
      <xdr:col>81</xdr:col>
      <xdr:colOff>50800</xdr:colOff>
      <xdr:row>38</xdr:row>
      <xdr:rowOff>97790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3821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103886</xdr:rowOff>
    </xdr:from>
    <xdr:to>
      <xdr:col>76</xdr:col>
      <xdr:colOff>114300</xdr:colOff>
      <xdr:row>38</xdr:row>
      <xdr:rowOff>23114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44753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103886</xdr:rowOff>
    </xdr:from>
    <xdr:to>
      <xdr:col>71</xdr:col>
      <xdr:colOff>177800</xdr:colOff>
      <xdr:row>38</xdr:row>
      <xdr:rowOff>27686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4753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96283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61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21844</xdr:rowOff>
    </xdr:from>
    <xdr:to>
      <xdr:col>85</xdr:col>
      <xdr:colOff>177800</xdr:colOff>
      <xdr:row>38</xdr:row>
      <xdr:rowOff>123444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44721</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88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46990</xdr:rowOff>
    </xdr:from>
    <xdr:to>
      <xdr:col>81</xdr:col>
      <xdr:colOff>101600</xdr:colOff>
      <xdr:row>38</xdr:row>
      <xdr:rowOff>148590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139717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143764</xdr:rowOff>
    </xdr:from>
    <xdr:to>
      <xdr:col>76</xdr:col>
      <xdr:colOff>165100</xdr:colOff>
      <xdr:row>38</xdr:row>
      <xdr:rowOff>73914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65041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53086</xdr:rowOff>
    </xdr:from>
    <xdr:to>
      <xdr:col>72</xdr:col>
      <xdr:colOff>38100</xdr:colOff>
      <xdr:row>37</xdr:row>
      <xdr:rowOff>154686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35</xdr:row>
      <xdr:rowOff>171213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171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148336</xdr:rowOff>
    </xdr:from>
    <xdr:to>
      <xdr:col>67</xdr:col>
      <xdr:colOff>101600</xdr:colOff>
      <xdr:row>38</xdr:row>
      <xdr:rowOff>78486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69613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41802</xdr:rowOff>
    </xdr:from>
    <xdr:to>
      <xdr:col>85</xdr:col>
      <xdr:colOff>127000</xdr:colOff>
      <xdr:row>77</xdr:row>
      <xdr:rowOff>49231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43452"/>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49231</xdr:rowOff>
    </xdr:from>
    <xdr:to>
      <xdr:col>81</xdr:col>
      <xdr:colOff>50800</xdr:colOff>
      <xdr:row>77</xdr:row>
      <xdr:rowOff>56356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50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56356</xdr:rowOff>
    </xdr:from>
    <xdr:to>
      <xdr:col>76</xdr:col>
      <xdr:colOff>114300</xdr:colOff>
      <xdr:row>77</xdr:row>
      <xdr:rowOff>60547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5800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60547</xdr:rowOff>
    </xdr:from>
    <xdr:to>
      <xdr:col>71</xdr:col>
      <xdr:colOff>177800</xdr:colOff>
      <xdr:row>77</xdr:row>
      <xdr:rowOff>64281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62197"/>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162452</xdr:rowOff>
    </xdr:from>
    <xdr:to>
      <xdr:col>85</xdr:col>
      <xdr:colOff>177800</xdr:colOff>
      <xdr:row>77</xdr:row>
      <xdr:rowOff>92602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140879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169881</xdr:rowOff>
    </xdr:from>
    <xdr:to>
      <xdr:col>81</xdr:col>
      <xdr:colOff>101600</xdr:colOff>
      <xdr:row>77</xdr:row>
      <xdr:rowOff>100031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91158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5556</xdr:rowOff>
    </xdr:from>
    <xdr:to>
      <xdr:col>76</xdr:col>
      <xdr:colOff>165100</xdr:colOff>
      <xdr:row>77</xdr:row>
      <xdr:rowOff>107156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98283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9747</xdr:rowOff>
    </xdr:from>
    <xdr:to>
      <xdr:col>72</xdr:col>
      <xdr:colOff>38100</xdr:colOff>
      <xdr:row>77</xdr:row>
      <xdr:rowOff>111347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102474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13481</xdr:rowOff>
    </xdr:from>
    <xdr:to>
      <xdr:col>67</xdr:col>
      <xdr:colOff>101600</xdr:colOff>
      <xdr:row>77</xdr:row>
      <xdr:rowOff>115081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106208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6476</xdr:rowOff>
    </xdr:from>
    <xdr:to>
      <xdr:col>85</xdr:col>
      <xdr:colOff>127000</xdr:colOff>
      <xdr:row>98</xdr:row>
      <xdr:rowOff>140712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08576"/>
          <a:ext cx="838200" cy="13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47281</xdr:rowOff>
    </xdr:from>
    <xdr:to>
      <xdr:col>81</xdr:col>
      <xdr:colOff>50800</xdr:colOff>
      <xdr:row>98</xdr:row>
      <xdr:rowOff>140712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49381"/>
          <a:ext cx="889000" cy="9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22889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28862</xdr:rowOff>
    </xdr:from>
    <xdr:to>
      <xdr:col>76</xdr:col>
      <xdr:colOff>114300</xdr:colOff>
      <xdr:row>98</xdr:row>
      <xdr:rowOff>47281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30962"/>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28862</xdr:rowOff>
    </xdr:from>
    <xdr:to>
      <xdr:col>71</xdr:col>
      <xdr:colOff>177800</xdr:colOff>
      <xdr:row>98</xdr:row>
      <xdr:rowOff>125151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30962"/>
          <a:ext cx="889000" cy="9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9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127126</xdr:rowOff>
    </xdr:from>
    <xdr:to>
      <xdr:col>85</xdr:col>
      <xdr:colOff>177800</xdr:colOff>
      <xdr:row>98</xdr:row>
      <xdr:rowOff>57276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5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105553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89912</xdr:rowOff>
    </xdr:from>
    <xdr:to>
      <xdr:col>81</xdr:col>
      <xdr:colOff>101600</xdr:colOff>
      <xdr:row>99</xdr:row>
      <xdr:rowOff>20062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11189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167931</xdr:rowOff>
    </xdr:from>
    <xdr:to>
      <xdr:col>76</xdr:col>
      <xdr:colOff>165100</xdr:colOff>
      <xdr:row>98</xdr:row>
      <xdr:rowOff>98081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7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149512</xdr:rowOff>
    </xdr:from>
    <xdr:to>
      <xdr:col>72</xdr:col>
      <xdr:colOff>38100</xdr:colOff>
      <xdr:row>98</xdr:row>
      <xdr:rowOff>79662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96189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5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74351</xdr:rowOff>
    </xdr:from>
    <xdr:to>
      <xdr:col>67</xdr:col>
      <xdr:colOff>101600</xdr:colOff>
      <xdr:row>99</xdr:row>
      <xdr:rowOff>4501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7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21028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65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32584</xdr:rowOff>
    </xdr:from>
    <xdr:to>
      <xdr:col>116</xdr:col>
      <xdr:colOff>63500</xdr:colOff>
      <xdr:row>31</xdr:row>
      <xdr:rowOff>54138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176084"/>
          <a:ext cx="838200" cy="19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76144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19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32584</xdr:rowOff>
    </xdr:from>
    <xdr:to>
      <xdr:col>111</xdr:col>
      <xdr:colOff>177800</xdr:colOff>
      <xdr:row>39</xdr:row>
      <xdr:rowOff>11357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176084"/>
          <a:ext cx="889000" cy="15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124803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10704</xdr:rowOff>
    </xdr:from>
    <xdr:to>
      <xdr:col>107</xdr:col>
      <xdr:colOff>50800</xdr:colOff>
      <xdr:row>39</xdr:row>
      <xdr:rowOff>11357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9725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10378</xdr:rowOff>
    </xdr:from>
    <xdr:to>
      <xdr:col>102</xdr:col>
      <xdr:colOff>114300</xdr:colOff>
      <xdr:row>39</xdr:row>
      <xdr:rowOff>10704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9692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3338</xdr:rowOff>
    </xdr:from>
    <xdr:to>
      <xdr:col>116</xdr:col>
      <xdr:colOff>114300</xdr:colOff>
      <xdr:row>31</xdr:row>
      <xdr:rowOff>104938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3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127815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27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153234</xdr:rowOff>
    </xdr:from>
    <xdr:to>
      <xdr:col>112</xdr:col>
      <xdr:colOff>38100</xdr:colOff>
      <xdr:row>30</xdr:row>
      <xdr:rowOff>83384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1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99911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490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132007</xdr:rowOff>
    </xdr:from>
    <xdr:to>
      <xdr:col>107</xdr:col>
      <xdr:colOff>101600</xdr:colOff>
      <xdr:row>39</xdr:row>
      <xdr:rowOff>62157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53284</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131354</xdr:rowOff>
    </xdr:from>
    <xdr:to>
      <xdr:col>102</xdr:col>
      <xdr:colOff>165100</xdr:colOff>
      <xdr:row>39</xdr:row>
      <xdr:rowOff>61504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52631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131028</xdr:rowOff>
    </xdr:from>
    <xdr:to>
      <xdr:col>98</xdr:col>
      <xdr:colOff>38100</xdr:colOff>
      <xdr:row>39</xdr:row>
      <xdr:rowOff>61178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52305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97463</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3013"/>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97463</xdr:rowOff>
    </xdr:from>
    <xdr:to>
      <xdr:col>107</xdr:col>
      <xdr:colOff>50800</xdr:colOff>
      <xdr:row>59</xdr:row>
      <xdr:rowOff>97463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3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97355</xdr:rowOff>
    </xdr:from>
    <xdr:to>
      <xdr:col>102</xdr:col>
      <xdr:colOff>114300</xdr:colOff>
      <xdr:row>59</xdr:row>
      <xdr:rowOff>97463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2905"/>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46663</xdr:rowOff>
    </xdr:from>
    <xdr:to>
      <xdr:col>107</xdr:col>
      <xdr:colOff>101600</xdr:colOff>
      <xdr:row>59</xdr:row>
      <xdr:rowOff>148263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139390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54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46663</xdr:rowOff>
    </xdr:from>
    <xdr:to>
      <xdr:col>102</xdr:col>
      <xdr:colOff>165100</xdr:colOff>
      <xdr:row>59</xdr:row>
      <xdr:rowOff>148263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139390</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54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46555</xdr:rowOff>
    </xdr:from>
    <xdr:to>
      <xdr:col>98</xdr:col>
      <xdr:colOff>38100</xdr:colOff>
      <xdr:row>59</xdr:row>
      <xdr:rowOff>148155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139282</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54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140432</xdr:rowOff>
    </xdr:from>
    <xdr:to>
      <xdr:col>116</xdr:col>
      <xdr:colOff>63500</xdr:colOff>
      <xdr:row>75</xdr:row>
      <xdr:rowOff>1122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827732"/>
          <a:ext cx="8382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142443</xdr:rowOff>
    </xdr:from>
    <xdr:to>
      <xdr:col>111</xdr:col>
      <xdr:colOff>177800</xdr:colOff>
      <xdr:row>74</xdr:row>
      <xdr:rowOff>140432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486843"/>
          <a:ext cx="889000" cy="3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100748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142443</xdr:rowOff>
    </xdr:from>
    <xdr:to>
      <xdr:col>107</xdr:col>
      <xdr:colOff>50800</xdr:colOff>
      <xdr:row>73</xdr:row>
      <xdr:rowOff>6152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486843"/>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6152</xdr:rowOff>
    </xdr:from>
    <xdr:to>
      <xdr:col>102</xdr:col>
      <xdr:colOff>114300</xdr:colOff>
      <xdr:row>73</xdr:row>
      <xdr:rowOff>42407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522002"/>
          <a:ext cx="889000" cy="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121772</xdr:rowOff>
    </xdr:from>
    <xdr:to>
      <xdr:col>116</xdr:col>
      <xdr:colOff>114300</xdr:colOff>
      <xdr:row>75</xdr:row>
      <xdr:rowOff>51922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144649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89632</xdr:rowOff>
    </xdr:from>
    <xdr:to>
      <xdr:col>112</xdr:col>
      <xdr:colOff>38100</xdr:colOff>
      <xdr:row>75</xdr:row>
      <xdr:rowOff>19782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36309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91643</xdr:rowOff>
    </xdr:from>
    <xdr:to>
      <xdr:col>107</xdr:col>
      <xdr:colOff>101600</xdr:colOff>
      <xdr:row>73</xdr:row>
      <xdr:rowOff>21793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38320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2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126802</xdr:rowOff>
    </xdr:from>
    <xdr:to>
      <xdr:col>102</xdr:col>
      <xdr:colOff>165100</xdr:colOff>
      <xdr:row>73</xdr:row>
      <xdr:rowOff>56952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73479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163057</xdr:rowOff>
    </xdr:from>
    <xdr:to>
      <xdr:col>98</xdr:col>
      <xdr:colOff>38100</xdr:colOff>
      <xdr:row>73</xdr:row>
      <xdr:rowOff>93207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5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109734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28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概ね平均的水準を維持している。また、類似団体と同様に令和３年度は新型コロウイルス感染症対応にかかる影響が顕著に表れている。具体的には、物件費のワクチン接種の実施による委託料の増や、扶助費の子育て世帯への臨時特別給付金や住民税非課税世帯等への臨時特別給付金の増加、補助費等の特別定額給付金の完了による減少など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南平体育館建設工事や豊田小学校東校舎改築工事の実施により、普通建設事業費（新規）が増加となる一方、本庁舎免震工事や市民会館空調更新工事などの完了により、普通建設事業費（うち更新整備）が減少となっている。また、維持補修費も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ている。新規施設が増加している一方で、維持・更新経費が少ない傾向となっている中、施設の延べ床面積は増加しており、施設の老朽化等に対して有効な投資になっていないため、今後は施設の複合化や民間活力の導入を積極的に推進す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積立金は、前年度繰越金の増に伴う公財政調整基金や学校施設整備基金への積立の増などから増加となった。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投資及び出資金は、令和２年度から下水道事業の企業会計移行により大幅に増加している。なお、令和３年度は下水道事業における地方債の償還の進捗により、昨年度より減少している。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187,304
184,069
27.55
83,680,637
78,197,025
5,197,796
37,378,235
36,172,367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67005</xdr:rowOff>
    </xdr:from>
    <xdr:to>
      <xdr:col>24</xdr:col>
      <xdr:colOff>63500</xdr:colOff>
      <xdr:row>36</xdr:row>
      <xdr:rowOff>8941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7755"/>
          <a:ext cx="8382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56947</xdr:rowOff>
    </xdr:from>
    <xdr:to>
      <xdr:col>19</xdr:col>
      <xdr:colOff>177800</xdr:colOff>
      <xdr:row>36</xdr:row>
      <xdr:rowOff>8941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769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56947</xdr:rowOff>
    </xdr:from>
    <xdr:to>
      <xdr:col>15</xdr:col>
      <xdr:colOff>50800</xdr:colOff>
      <xdr:row>35</xdr:row>
      <xdr:rowOff>104496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57697"/>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104496</xdr:rowOff>
    </xdr:from>
    <xdr:to>
      <xdr:col>10</xdr:col>
      <xdr:colOff>114300</xdr:colOff>
      <xdr:row>35</xdr:row>
      <xdr:rowOff>133757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0524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39082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129591</xdr:rowOff>
    </xdr:from>
    <xdr:to>
      <xdr:col>20</xdr:col>
      <xdr:colOff>38100</xdr:colOff>
      <xdr:row>36</xdr:row>
      <xdr:rowOff>59741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76268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6147</xdr:rowOff>
    </xdr:from>
    <xdr:to>
      <xdr:col>15</xdr:col>
      <xdr:colOff>101600</xdr:colOff>
      <xdr:row>35</xdr:row>
      <xdr:rowOff>107747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124274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53696</xdr:rowOff>
    </xdr:from>
    <xdr:to>
      <xdr:col>10</xdr:col>
      <xdr:colOff>165100</xdr:colOff>
      <xdr:row>35</xdr:row>
      <xdr:rowOff>155296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82957</xdr:rowOff>
    </xdr:from>
    <xdr:to>
      <xdr:col>6</xdr:col>
      <xdr:colOff>38100</xdr:colOff>
      <xdr:row>36</xdr:row>
      <xdr:rowOff>13107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7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166713</xdr:rowOff>
    </xdr:from>
    <xdr:to>
      <xdr:col>24</xdr:col>
      <xdr:colOff>63500</xdr:colOff>
      <xdr:row>58</xdr:row>
      <xdr:rowOff>37732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739213"/>
          <a:ext cx="838200" cy="124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166713</xdr:rowOff>
    </xdr:from>
    <xdr:to>
      <xdr:col>19</xdr:col>
      <xdr:colOff>177800</xdr:colOff>
      <xdr:row>58</xdr:row>
      <xdr:rowOff>67361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739213"/>
          <a:ext cx="889000" cy="127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51440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67361</xdr:rowOff>
    </xdr:from>
    <xdr:to>
      <xdr:col>15</xdr:col>
      <xdr:colOff>50800</xdr:colOff>
      <xdr:row>58</xdr:row>
      <xdr:rowOff>94666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11461"/>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142968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94666</xdr:rowOff>
    </xdr:from>
    <xdr:to>
      <xdr:col>10</xdr:col>
      <xdr:colOff>114300</xdr:colOff>
      <xdr:row>59</xdr:row>
      <xdr:rowOff>25718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38766"/>
          <a:ext cx="889000" cy="10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158382</xdr:rowOff>
    </xdr:from>
    <xdr:to>
      <xdr:col>24</xdr:col>
      <xdr:colOff>114300</xdr:colOff>
      <xdr:row>58</xdr:row>
      <xdr:rowOff>88532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3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136809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0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115913</xdr:rowOff>
    </xdr:from>
    <xdr:to>
      <xdr:col>20</xdr:col>
      <xdr:colOff>38100</xdr:colOff>
      <xdr:row>51</xdr:row>
      <xdr:rowOff>46063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68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62590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46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16561</xdr:rowOff>
    </xdr:from>
    <xdr:to>
      <xdr:col>15</xdr:col>
      <xdr:colOff>101600</xdr:colOff>
      <xdr:row>58</xdr:row>
      <xdr:rowOff>118161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134688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7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43866</xdr:rowOff>
    </xdr:from>
    <xdr:to>
      <xdr:col>10</xdr:col>
      <xdr:colOff>165100</xdr:colOff>
      <xdr:row>58</xdr:row>
      <xdr:rowOff>145466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161993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146368</xdr:rowOff>
    </xdr:from>
    <xdr:to>
      <xdr:col>6</xdr:col>
      <xdr:colOff>38100</xdr:colOff>
      <xdr:row>59</xdr:row>
      <xdr:rowOff>76518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67645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170066</xdr:rowOff>
    </xdr:from>
    <xdr:to>
      <xdr:col>24</xdr:col>
      <xdr:colOff>63500</xdr:colOff>
      <xdr:row>76</xdr:row>
      <xdr:rowOff>120498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57366"/>
          <a:ext cx="838200" cy="29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120498</xdr:rowOff>
    </xdr:from>
    <xdr:to>
      <xdr:col>19</xdr:col>
      <xdr:colOff>177800</xdr:colOff>
      <xdr:row>77</xdr:row>
      <xdr:rowOff>30632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50698"/>
          <a:ext cx="889000" cy="8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20574</xdr:rowOff>
    </xdr:from>
    <xdr:to>
      <xdr:col>15</xdr:col>
      <xdr:colOff>50800</xdr:colOff>
      <xdr:row>77</xdr:row>
      <xdr:rowOff>30632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2222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20574</xdr:rowOff>
    </xdr:from>
    <xdr:to>
      <xdr:col>10</xdr:col>
      <xdr:colOff>114300</xdr:colOff>
      <xdr:row>77</xdr:row>
      <xdr:rowOff>75743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22224"/>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5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119266</xdr:rowOff>
    </xdr:from>
    <xdr:to>
      <xdr:col>24</xdr:col>
      <xdr:colOff>114300</xdr:colOff>
      <xdr:row>75</xdr:row>
      <xdr:rowOff>49416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142143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5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69698</xdr:rowOff>
    </xdr:from>
    <xdr:to>
      <xdr:col>20</xdr:col>
      <xdr:colOff>38100</xdr:colOff>
      <xdr:row>76</xdr:row>
      <xdr:rowOff>171298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16374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7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151282</xdr:rowOff>
    </xdr:from>
    <xdr:to>
      <xdr:col>15</xdr:col>
      <xdr:colOff>101600</xdr:colOff>
      <xdr:row>77</xdr:row>
      <xdr:rowOff>81432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97959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5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141224</xdr:rowOff>
    </xdr:from>
    <xdr:to>
      <xdr:col>10</xdr:col>
      <xdr:colOff>165100</xdr:colOff>
      <xdr:row>77</xdr:row>
      <xdr:rowOff>71374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87901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4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24943</xdr:rowOff>
    </xdr:from>
    <xdr:to>
      <xdr:col>6</xdr:col>
      <xdr:colOff>38100</xdr:colOff>
      <xdr:row>77</xdr:row>
      <xdr:rowOff>126543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0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4454</xdr:rowOff>
    </xdr:from>
    <xdr:to>
      <xdr:col>24</xdr:col>
      <xdr:colOff>63500</xdr:colOff>
      <xdr:row>98</xdr:row>
      <xdr:rowOff>22571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63654"/>
          <a:ext cx="838200" cy="36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110162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9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77006</xdr:rowOff>
    </xdr:from>
    <xdr:to>
      <xdr:col>19</xdr:col>
      <xdr:colOff>177800</xdr:colOff>
      <xdr:row>98</xdr:row>
      <xdr:rowOff>22571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364756"/>
          <a:ext cx="889000" cy="45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37577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77006</xdr:rowOff>
    </xdr:from>
    <xdr:to>
      <xdr:col>15</xdr:col>
      <xdr:colOff>50800</xdr:colOff>
      <xdr:row>97</xdr:row>
      <xdr:rowOff>4454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364756"/>
          <a:ext cx="889000" cy="27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4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4454</xdr:rowOff>
    </xdr:from>
    <xdr:to>
      <xdr:col>10</xdr:col>
      <xdr:colOff>114300</xdr:colOff>
      <xdr:row>98</xdr:row>
      <xdr:rowOff>18656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35104"/>
          <a:ext cx="889000" cy="18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72441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125104</xdr:rowOff>
    </xdr:from>
    <xdr:to>
      <xdr:col>24</xdr:col>
      <xdr:colOff>114300</xdr:colOff>
      <xdr:row>96</xdr:row>
      <xdr:rowOff>55254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1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147981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6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143221</xdr:rowOff>
    </xdr:from>
    <xdr:to>
      <xdr:col>20</xdr:col>
      <xdr:colOff>38100</xdr:colOff>
      <xdr:row>98</xdr:row>
      <xdr:rowOff>73371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6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26206</xdr:rowOff>
    </xdr:from>
    <xdr:to>
      <xdr:col>15</xdr:col>
      <xdr:colOff>101600</xdr:colOff>
      <xdr:row>95</xdr:row>
      <xdr:rowOff>127806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31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144333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0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125104</xdr:rowOff>
    </xdr:from>
    <xdr:to>
      <xdr:col>10</xdr:col>
      <xdr:colOff>165100</xdr:colOff>
      <xdr:row>97</xdr:row>
      <xdr:rowOff>55254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8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71781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139306</xdr:rowOff>
    </xdr:from>
    <xdr:to>
      <xdr:col>6</xdr:col>
      <xdr:colOff>38100</xdr:colOff>
      <xdr:row>98</xdr:row>
      <xdr:rowOff>69456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85983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4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45212</xdr:rowOff>
    </xdr:from>
    <xdr:to>
      <xdr:col>55</xdr:col>
      <xdr:colOff>0</xdr:colOff>
      <xdr:row>36</xdr:row>
      <xdr:rowOff>50927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217412"/>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167132</xdr:rowOff>
    </xdr:from>
    <xdr:to>
      <xdr:col>50</xdr:col>
      <xdr:colOff>114300</xdr:colOff>
      <xdr:row>36</xdr:row>
      <xdr:rowOff>45212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16788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167132</xdr:rowOff>
    </xdr:from>
    <xdr:to>
      <xdr:col>45</xdr:col>
      <xdr:colOff>177800</xdr:colOff>
      <xdr:row>36</xdr:row>
      <xdr:rowOff>17018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16788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170561</xdr:rowOff>
    </xdr:from>
    <xdr:to>
      <xdr:col>41</xdr:col>
      <xdr:colOff>50800</xdr:colOff>
      <xdr:row>36</xdr:row>
      <xdr:rowOff>17018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17131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124477</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93616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xdr:rowOff>
    </xdr:from>
    <xdr:to>
      <xdr:col>55</xdr:col>
      <xdr:colOff>50800</xdr:colOff>
      <xdr:row>36</xdr:row>
      <xdr:rowOff>101727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23004</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0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165862</xdr:rowOff>
    </xdr:from>
    <xdr:to>
      <xdr:col>50</xdr:col>
      <xdr:colOff>165100</xdr:colOff>
      <xdr:row>36</xdr:row>
      <xdr:rowOff>96012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112539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116332</xdr:rowOff>
    </xdr:from>
    <xdr:to>
      <xdr:col>46</xdr:col>
      <xdr:colOff>38100</xdr:colOff>
      <xdr:row>36</xdr:row>
      <xdr:rowOff>46482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63009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137668</xdr:rowOff>
    </xdr:from>
    <xdr:to>
      <xdr:col>41</xdr:col>
      <xdr:colOff>101600</xdr:colOff>
      <xdr:row>36</xdr:row>
      <xdr:rowOff>67818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84345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119761</xdr:rowOff>
    </xdr:from>
    <xdr:to>
      <xdr:col>36</xdr:col>
      <xdr:colOff>165100</xdr:colOff>
      <xdr:row>36</xdr:row>
      <xdr:rowOff>49911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66438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89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64171</xdr:rowOff>
    </xdr:from>
    <xdr:to>
      <xdr:col>55</xdr:col>
      <xdr:colOff>0</xdr:colOff>
      <xdr:row>58</xdr:row>
      <xdr:rowOff>77978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08271"/>
          <a:ext cx="8382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64171</xdr:rowOff>
    </xdr:from>
    <xdr:to>
      <xdr:col>50</xdr:col>
      <xdr:colOff>114300</xdr:colOff>
      <xdr:row>58</xdr:row>
      <xdr:rowOff>77064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08271"/>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77064</xdr:rowOff>
    </xdr:from>
    <xdr:to>
      <xdr:col>45</xdr:col>
      <xdr:colOff>177800</xdr:colOff>
      <xdr:row>58</xdr:row>
      <xdr:rowOff>85842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2116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26132</xdr:rowOff>
    </xdr:from>
    <xdr:to>
      <xdr:col>41</xdr:col>
      <xdr:colOff>50800</xdr:colOff>
      <xdr:row>58</xdr:row>
      <xdr:rowOff>85842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70232"/>
          <a:ext cx="889000" cy="5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27178</xdr:rowOff>
    </xdr:from>
    <xdr:to>
      <xdr:col>55</xdr:col>
      <xdr:colOff>50800</xdr:colOff>
      <xdr:row>58</xdr:row>
      <xdr:rowOff>128778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113555</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8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13371</xdr:rowOff>
    </xdr:from>
    <xdr:to>
      <xdr:col>50</xdr:col>
      <xdr:colOff>165100</xdr:colOff>
      <xdr:row>58</xdr:row>
      <xdr:rowOff>114971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5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106098</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050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26264</xdr:rowOff>
    </xdr:from>
    <xdr:to>
      <xdr:col>46</xdr:col>
      <xdr:colOff>38100</xdr:colOff>
      <xdr:row>58</xdr:row>
      <xdr:rowOff>127864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118991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063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35042</xdr:rowOff>
    </xdr:from>
    <xdr:to>
      <xdr:col>41</xdr:col>
      <xdr:colOff>101600</xdr:colOff>
      <xdr:row>58</xdr:row>
      <xdr:rowOff>136642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127769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07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146782</xdr:rowOff>
    </xdr:from>
    <xdr:to>
      <xdr:col>36</xdr:col>
      <xdr:colOff>165100</xdr:colOff>
      <xdr:row>58</xdr:row>
      <xdr:rowOff>76932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68059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1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170196</xdr:rowOff>
    </xdr:from>
    <xdr:to>
      <xdr:col>55</xdr:col>
      <xdr:colOff>0</xdr:colOff>
      <xdr:row>77</xdr:row>
      <xdr:rowOff>104313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00396"/>
          <a:ext cx="8382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170196</xdr:rowOff>
    </xdr:from>
    <xdr:to>
      <xdr:col>50</xdr:col>
      <xdr:colOff>114300</xdr:colOff>
      <xdr:row>77</xdr:row>
      <xdr:rowOff>114737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00396"/>
          <a:ext cx="889000" cy="1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114737</xdr:rowOff>
    </xdr:from>
    <xdr:to>
      <xdr:col>45</xdr:col>
      <xdr:colOff>177800</xdr:colOff>
      <xdr:row>77</xdr:row>
      <xdr:rowOff>149988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16387"/>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149988</xdr:rowOff>
    </xdr:from>
    <xdr:to>
      <xdr:col>41</xdr:col>
      <xdr:colOff>50800</xdr:colOff>
      <xdr:row>78</xdr:row>
      <xdr:rowOff>6655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51638"/>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53513</xdr:rowOff>
    </xdr:from>
    <xdr:to>
      <xdr:col>55</xdr:col>
      <xdr:colOff>50800</xdr:colOff>
      <xdr:row>77</xdr:row>
      <xdr:rowOff>155113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31940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119396</xdr:rowOff>
    </xdr:from>
    <xdr:to>
      <xdr:col>50</xdr:col>
      <xdr:colOff>165100</xdr:colOff>
      <xdr:row>77</xdr:row>
      <xdr:rowOff>49546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40673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2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63937</xdr:rowOff>
    </xdr:from>
    <xdr:to>
      <xdr:col>46</xdr:col>
      <xdr:colOff>38100</xdr:colOff>
      <xdr:row>77</xdr:row>
      <xdr:rowOff>165537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156664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99188</xdr:rowOff>
    </xdr:from>
    <xdr:to>
      <xdr:col>41</xdr:col>
      <xdr:colOff>101600</xdr:colOff>
      <xdr:row>78</xdr:row>
      <xdr:rowOff>29338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20465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127305</xdr:rowOff>
    </xdr:from>
    <xdr:to>
      <xdr:col>36</xdr:col>
      <xdr:colOff>165100</xdr:colOff>
      <xdr:row>78</xdr:row>
      <xdr:rowOff>57455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48582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46006</xdr:rowOff>
    </xdr:from>
    <xdr:to>
      <xdr:col>55</xdr:col>
      <xdr:colOff>0</xdr:colOff>
      <xdr:row>95</xdr:row>
      <xdr:rowOff>141039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33756"/>
          <a:ext cx="838200" cy="9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90453</xdr:rowOff>
    </xdr:from>
    <xdr:to>
      <xdr:col>50</xdr:col>
      <xdr:colOff>114300</xdr:colOff>
      <xdr:row>95</xdr:row>
      <xdr:rowOff>46006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035303"/>
          <a:ext cx="889000" cy="29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59984</xdr:rowOff>
    </xdr:from>
    <xdr:to>
      <xdr:col>45</xdr:col>
      <xdr:colOff>177800</xdr:colOff>
      <xdr:row>93</xdr:row>
      <xdr:rowOff>90453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004834"/>
          <a:ext cx="889000" cy="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76961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27294</xdr:rowOff>
    </xdr:from>
    <xdr:to>
      <xdr:col>41</xdr:col>
      <xdr:colOff>50800</xdr:colOff>
      <xdr:row>93</xdr:row>
      <xdr:rowOff>59984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597214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69972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157853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90239</xdr:rowOff>
    </xdr:from>
    <xdr:to>
      <xdr:col>55</xdr:col>
      <xdr:colOff>50800</xdr:colOff>
      <xdr:row>96</xdr:row>
      <xdr:rowOff>20389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68666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166656</xdr:rowOff>
    </xdr:from>
    <xdr:to>
      <xdr:col>50</xdr:col>
      <xdr:colOff>165100</xdr:colOff>
      <xdr:row>95</xdr:row>
      <xdr:rowOff>96806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39653</xdr:rowOff>
    </xdr:from>
    <xdr:to>
      <xdr:col>46</xdr:col>
      <xdr:colOff>38100</xdr:colOff>
      <xdr:row>93</xdr:row>
      <xdr:rowOff>141253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8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157780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75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9184</xdr:rowOff>
    </xdr:from>
    <xdr:to>
      <xdr:col>41</xdr:col>
      <xdr:colOff>101600</xdr:colOff>
      <xdr:row>93</xdr:row>
      <xdr:rowOff>110784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95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127311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72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147944</xdr:rowOff>
    </xdr:from>
    <xdr:to>
      <xdr:col>36</xdr:col>
      <xdr:colOff>165100</xdr:colOff>
      <xdr:row>93</xdr:row>
      <xdr:rowOff>78094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9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94621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6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71120</xdr:rowOff>
    </xdr:from>
    <xdr:to>
      <xdr:col>85</xdr:col>
      <xdr:colOff>127000</xdr:colOff>
      <xdr:row>37</xdr:row>
      <xdr:rowOff>16383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43320"/>
          <a:ext cx="838200" cy="1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71120</xdr:rowOff>
    </xdr:from>
    <xdr:to>
      <xdr:col>81</xdr:col>
      <xdr:colOff>50800</xdr:colOff>
      <xdr:row>37</xdr:row>
      <xdr:rowOff>762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3320"/>
          <a:ext cx="8890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155575</xdr:rowOff>
    </xdr:from>
    <xdr:to>
      <xdr:col>76</xdr:col>
      <xdr:colOff>114300</xdr:colOff>
      <xdr:row>37</xdr:row>
      <xdr:rowOff>762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27775"/>
          <a:ext cx="8890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25781</xdr:rowOff>
    </xdr:from>
    <xdr:to>
      <xdr:col>71</xdr:col>
      <xdr:colOff>177800</xdr:colOff>
      <xdr:row>36</xdr:row>
      <xdr:rowOff>155575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97981"/>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167530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137033</xdr:rowOff>
    </xdr:from>
    <xdr:to>
      <xdr:col>85</xdr:col>
      <xdr:colOff>177800</xdr:colOff>
      <xdr:row>37</xdr:row>
      <xdr:rowOff>67183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115460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20320</xdr:rowOff>
    </xdr:from>
    <xdr:to>
      <xdr:col>81</xdr:col>
      <xdr:colOff>101600</xdr:colOff>
      <xdr:row>36</xdr:row>
      <xdr:rowOff>121920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113047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121412</xdr:rowOff>
    </xdr:from>
    <xdr:to>
      <xdr:col>76</xdr:col>
      <xdr:colOff>165100</xdr:colOff>
      <xdr:row>37</xdr:row>
      <xdr:rowOff>51562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42689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104775</xdr:rowOff>
    </xdr:from>
    <xdr:to>
      <xdr:col>72</xdr:col>
      <xdr:colOff>38100</xdr:colOff>
      <xdr:row>37</xdr:row>
      <xdr:rowOff>34925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26052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6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146431</xdr:rowOff>
    </xdr:from>
    <xdr:to>
      <xdr:col>67</xdr:col>
      <xdr:colOff>101600</xdr:colOff>
      <xdr:row>36</xdr:row>
      <xdr:rowOff>76581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93108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76378</xdr:rowOff>
    </xdr:from>
    <xdr:to>
      <xdr:col>85</xdr:col>
      <xdr:colOff>127000</xdr:colOff>
      <xdr:row>57</xdr:row>
      <xdr:rowOff>136474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49028"/>
          <a:ext cx="838200" cy="6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86491</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85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136474</xdr:rowOff>
    </xdr:from>
    <xdr:to>
      <xdr:col>81</xdr:col>
      <xdr:colOff>50800</xdr:colOff>
      <xdr:row>58</xdr:row>
      <xdr:rowOff>111189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909124"/>
          <a:ext cx="889000" cy="1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111189</xdr:rowOff>
    </xdr:from>
    <xdr:to>
      <xdr:col>76</xdr:col>
      <xdr:colOff>114300</xdr:colOff>
      <xdr:row>58</xdr:row>
      <xdr:rowOff>142659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55289"/>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125488</xdr:rowOff>
    </xdr:from>
    <xdr:to>
      <xdr:col>71</xdr:col>
      <xdr:colOff>177800</xdr:colOff>
      <xdr:row>58</xdr:row>
      <xdr:rowOff>142659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10069588"/>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16933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8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25578</xdr:rowOff>
    </xdr:from>
    <xdr:to>
      <xdr:col>85</xdr:col>
      <xdr:colOff>177800</xdr:colOff>
      <xdr:row>57</xdr:row>
      <xdr:rowOff>127178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48455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4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85674</xdr:rowOff>
    </xdr:from>
    <xdr:to>
      <xdr:col>81</xdr:col>
      <xdr:colOff>101600</xdr:colOff>
      <xdr:row>58</xdr:row>
      <xdr:rowOff>15824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5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32351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60389</xdr:rowOff>
    </xdr:from>
    <xdr:to>
      <xdr:col>76</xdr:col>
      <xdr:colOff>165100</xdr:colOff>
      <xdr:row>58</xdr:row>
      <xdr:rowOff>161989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153116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91859</xdr:rowOff>
    </xdr:from>
    <xdr:to>
      <xdr:col>72</xdr:col>
      <xdr:colOff>38100</xdr:colOff>
      <xdr:row>59</xdr:row>
      <xdr:rowOff>22009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3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13136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74688</xdr:rowOff>
    </xdr:from>
    <xdr:to>
      <xdr:col>67</xdr:col>
      <xdr:colOff>101600</xdr:colOff>
      <xdr:row>59</xdr:row>
      <xdr:rowOff>4838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100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167415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1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72644</xdr:rowOff>
    </xdr:from>
    <xdr:to>
      <xdr:col>85</xdr:col>
      <xdr:colOff>127000</xdr:colOff>
      <xdr:row>78</xdr:row>
      <xdr:rowOff>97789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45744"/>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47514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20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23113</xdr:rowOff>
    </xdr:from>
    <xdr:to>
      <xdr:col>81</xdr:col>
      <xdr:colOff>50800</xdr:colOff>
      <xdr:row>78</xdr:row>
      <xdr:rowOff>97789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396213"/>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103887</xdr:rowOff>
    </xdr:from>
    <xdr:to>
      <xdr:col>76</xdr:col>
      <xdr:colOff>114300</xdr:colOff>
      <xdr:row>78</xdr:row>
      <xdr:rowOff>23113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305537"/>
          <a:ext cx="889000" cy="9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103887</xdr:rowOff>
    </xdr:from>
    <xdr:to>
      <xdr:col>71</xdr:col>
      <xdr:colOff>177800</xdr:colOff>
      <xdr:row>78</xdr:row>
      <xdr:rowOff>27687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305537"/>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96283</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69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21844</xdr:rowOff>
    </xdr:from>
    <xdr:to>
      <xdr:col>85</xdr:col>
      <xdr:colOff>177800</xdr:colOff>
      <xdr:row>78</xdr:row>
      <xdr:rowOff>123444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39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44721</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46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46989</xdr:rowOff>
    </xdr:from>
    <xdr:to>
      <xdr:col>81</xdr:col>
      <xdr:colOff>101600</xdr:colOff>
      <xdr:row>78</xdr:row>
      <xdr:rowOff>148589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139716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1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143763</xdr:rowOff>
    </xdr:from>
    <xdr:to>
      <xdr:col>76</xdr:col>
      <xdr:colOff>165100</xdr:colOff>
      <xdr:row>78</xdr:row>
      <xdr:rowOff>73913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65040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43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53087</xdr:rowOff>
    </xdr:from>
    <xdr:to>
      <xdr:col>72</xdr:col>
      <xdr:colOff>38100</xdr:colOff>
      <xdr:row>77</xdr:row>
      <xdr:rowOff>154687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25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75</xdr:row>
      <xdr:rowOff>171214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029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148337</xdr:rowOff>
    </xdr:from>
    <xdr:to>
      <xdr:col>67</xdr:col>
      <xdr:colOff>101600</xdr:colOff>
      <xdr:row>78</xdr:row>
      <xdr:rowOff>78487</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69614</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44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41802</xdr:rowOff>
    </xdr:from>
    <xdr:to>
      <xdr:col>85</xdr:col>
      <xdr:colOff>127000</xdr:colOff>
      <xdr:row>97</xdr:row>
      <xdr:rowOff>49231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72452"/>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49231</xdr:rowOff>
    </xdr:from>
    <xdr:to>
      <xdr:col>81</xdr:col>
      <xdr:colOff>50800</xdr:colOff>
      <xdr:row>97</xdr:row>
      <xdr:rowOff>56356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79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56356</xdr:rowOff>
    </xdr:from>
    <xdr:to>
      <xdr:col>76</xdr:col>
      <xdr:colOff>114300</xdr:colOff>
      <xdr:row>97</xdr:row>
      <xdr:rowOff>60547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8700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60547</xdr:rowOff>
    </xdr:from>
    <xdr:to>
      <xdr:col>71</xdr:col>
      <xdr:colOff>177800</xdr:colOff>
      <xdr:row>97</xdr:row>
      <xdr:rowOff>64281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91197"/>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162452</xdr:rowOff>
    </xdr:from>
    <xdr:to>
      <xdr:col>85</xdr:col>
      <xdr:colOff>177800</xdr:colOff>
      <xdr:row>97</xdr:row>
      <xdr:rowOff>92602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140879</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169881</xdr:rowOff>
    </xdr:from>
    <xdr:to>
      <xdr:col>81</xdr:col>
      <xdr:colOff>101600</xdr:colOff>
      <xdr:row>97</xdr:row>
      <xdr:rowOff>100031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91158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5556</xdr:rowOff>
    </xdr:from>
    <xdr:to>
      <xdr:col>76</xdr:col>
      <xdr:colOff>165100</xdr:colOff>
      <xdr:row>97</xdr:row>
      <xdr:rowOff>107156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98283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9747</xdr:rowOff>
    </xdr:from>
    <xdr:to>
      <xdr:col>72</xdr:col>
      <xdr:colOff>38100</xdr:colOff>
      <xdr:row>97</xdr:row>
      <xdr:rowOff>111347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102474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13481</xdr:rowOff>
    </xdr:from>
    <xdr:to>
      <xdr:col>67</xdr:col>
      <xdr:colOff>101600</xdr:colOff>
      <xdr:row>97</xdr:row>
      <xdr:rowOff>115081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106208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類似団体との比較では、議会費、総務費など、平均的な推移をしている費目が多い中で、民生費や教育費の増加などが挙げられる。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総務費については、新型コロナウイルス感染症対策としての特別定額給付金の支給が完了したことから減少となった。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民生費については、子育て世帯への臨時特別給付金や住民税非課税世帯等への臨時特別給付金の支給などにより増加となった。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衛生費については、新型コロナウイルスワクチン接種が本格的に開始となったことから大幅に増加となった。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区画整理事業の保留地処分による基金積立金の増がある一方で、区画整理事業の優先順位付けによる経費の平準化や下水道事業会計の償還進捗に伴う出資金・補助金の減などにより、全体では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教育費については、市民会館の改修工事や小中学校学習者用端末の整備が完了し減となる一方で、南平体育館の建設工事や豊田小学校東校舎改築工事を実施したことによる増により、全体では増加となった。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庁舎免震工事や市民会館空調更新工事などの完了や、新型コロナウイルス感染症拡大防止のため事業の執行が抑制されたことなどから歳出が減少した。また、ワクチン接種や住民税非課税世帯への臨時特別給付金支給に係る国庫支出金について、概算払いによって多額の交付金が交付されたことで収入が増加し、実質収支額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また、令和３年度も財政調整基金の積立額が取崩額を上回っており、財政調整基金残高が６．８憶円の増額となり、前年度比率が１８．６ポイント改善している。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上記の要因から、実質単年度収支について５．６１ポイント改善している。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算定数値が黒字のため、連結実質赤字比率表は算出されないが、連結実質黒字額は標準財政規模比としては２２．８３％で、前年度比では９．０９ポイントの改善となっている。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主な要因としては、一般会計において、新型コロナウイルス感染症拡大防止のため、ワクチン接種や住民税非課税世帯への臨時特別給付金支給に係る国庫支出金について、概算払いによって多額の交付金が交付されたことにより黒字幅が拡大したことなどが挙げられる。なお、これにより令和４年度に多額の返還金が生じ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69" t="s">
        <v>82</v>
      </c>
      <c r="C1" s="569"/>
      <c r="D1" s="569"/>
      <c r="E1" s="569"/>
      <c r="F1" s="569"/>
      <c r="G1" s="569"/>
      <c r="H1" s="569"/>
      <c r="I1" s="569"/>
      <c r="J1" s="569"/>
      <c r="K1" s="569"/>
      <c r="L1" s="569"/>
      <c r="M1" s="569"/>
      <c r="N1" s="569"/>
      <c r="O1" s="569"/>
      <c r="P1" s="569"/>
      <c r="Q1" s="569"/>
      <c r="R1" s="569"/>
      <c r="S1" s="569"/>
      <c r="T1" s="569"/>
      <c r="U1" s="569"/>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178"/>
      <c r="DK1" s="178"/>
      <c r="DL1" s="178"/>
      <c r="DM1" s="178"/>
      <c r="DN1" s="178"/>
      <c r="DO1" s="178"/>
    </row>
    <row r="2" spans="1:119" ht="24.75" thickBot="1" x14ac:dyDescent="0.2">
      <c r="B2" s="179" t="s">
        <v>83</v>
      </c>
      <c r="C2" s="179"/>
      <c r="D2" s="180"/>
    </row>
    <row r="3" spans="1:119" ht="18.75" customHeight="1" thickBot="1" x14ac:dyDescent="0.2">
      <c r="A3" s="178"/>
      <c r="B3" s="570" t="s">
        <v>84</v>
      </c>
      <c r="C3" s="571"/>
      <c r="D3" s="571"/>
      <c r="E3" s="572"/>
      <c r="F3" s="572"/>
      <c r="G3" s="572"/>
      <c r="H3" s="572"/>
      <c r="I3" s="572"/>
      <c r="J3" s="572"/>
      <c r="K3" s="572"/>
      <c r="L3" s="572" t="s">
        <v>85</v>
      </c>
      <c r="M3" s="572"/>
      <c r="N3" s="572"/>
      <c r="O3" s="572"/>
      <c r="P3" s="572"/>
      <c r="Q3" s="572"/>
      <c r="R3" s="578"/>
      <c r="S3" s="578"/>
      <c r="T3" s="578"/>
      <c r="U3" s="578"/>
      <c r="V3" s="579"/>
      <c r="W3" s="492" t="s">
        <v>86</v>
      </c>
      <c r="X3" s="493"/>
      <c r="Y3" s="493"/>
      <c r="Z3" s="493"/>
      <c r="AA3" s="493"/>
      <c r="AB3" s="571"/>
      <c r="AC3" s="578" t="s">
        <v>87</v>
      </c>
      <c r="AD3" s="493"/>
      <c r="AE3" s="493"/>
      <c r="AF3" s="493"/>
      <c r="AG3" s="493"/>
      <c r="AH3" s="493"/>
      <c r="AI3" s="493"/>
      <c r="AJ3" s="493"/>
      <c r="AK3" s="493"/>
      <c r="AL3" s="563"/>
      <c r="AM3" s="492" t="s">
        <v>88</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584"/>
      <c r="BN3" s="492" t="s">
        <v>89</v>
      </c>
      <c r="BO3" s="493"/>
      <c r="BP3" s="493"/>
      <c r="BQ3" s="493"/>
      <c r="BR3" s="493"/>
      <c r="BS3" s="493"/>
      <c r="BT3" s="493"/>
      <c r="BU3" s="563"/>
      <c r="BV3" s="492" t="s">
        <v>90</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584"/>
      <c r="CT3" s="492" t="s">
        <v>91</v>
      </c>
      <c r="CU3" s="493"/>
      <c r="CV3" s="493"/>
      <c r="CW3" s="493"/>
      <c r="CX3" s="493"/>
      <c r="CY3" s="493"/>
      <c r="CZ3" s="493"/>
      <c r="DA3" s="563"/>
      <c r="DB3" s="492" t="s">
        <v>92</v>
      </c>
      <c r="DC3" s="493"/>
      <c r="DD3" s="493"/>
      <c r="DE3" s="493"/>
      <c r="DF3" s="493"/>
      <c r="DG3" s="493"/>
      <c r="DH3" s="493"/>
      <c r="DI3" s="563"/>
    </row>
    <row r="4" spans="1:119" ht="18.75" customHeight="1" x14ac:dyDescent="0.15">
      <c r="A4" s="178"/>
      <c r="B4" s="573"/>
      <c r="C4" s="574"/>
      <c r="D4" s="574"/>
      <c r="E4" s="575"/>
      <c r="F4" s="575"/>
      <c r="G4" s="575"/>
      <c r="H4" s="575"/>
      <c r="I4" s="575"/>
      <c r="J4" s="575"/>
      <c r="K4" s="575"/>
      <c r="L4" s="575"/>
      <c r="M4" s="575"/>
      <c r="N4" s="575"/>
      <c r="O4" s="575"/>
      <c r="P4" s="575"/>
      <c r="Q4" s="575"/>
      <c r="R4" s="580"/>
      <c r="S4" s="580"/>
      <c r="T4" s="580"/>
      <c r="U4" s="580"/>
      <c r="V4" s="581"/>
      <c r="W4" s="564"/>
      <c r="X4" s="374"/>
      <c r="Y4" s="374"/>
      <c r="Z4" s="374"/>
      <c r="AA4" s="374"/>
      <c r="AB4" s="574"/>
      <c r="AC4" s="580"/>
      <c r="AD4" s="374"/>
      <c r="AE4" s="374"/>
      <c r="AF4" s="374"/>
      <c r="AG4" s="374"/>
      <c r="AH4" s="374"/>
      <c r="AI4" s="374"/>
      <c r="AJ4" s="374"/>
      <c r="AK4" s="374"/>
      <c r="AL4" s="565"/>
      <c r="AM4" s="514"/>
      <c r="AN4" s="412"/>
      <c r="AO4" s="412"/>
      <c r="AP4" s="412"/>
      <c r="AQ4" s="412"/>
      <c r="AR4" s="412"/>
      <c r="AS4" s="412"/>
      <c r="AT4" s="412"/>
      <c r="AU4" s="412"/>
      <c r="AV4" s="412"/>
      <c r="AW4" s="412"/>
      <c r="AX4" s="583"/>
      <c r="AY4" s="449" t="s">
        <v>93</v>
      </c>
      <c r="AZ4" s="450"/>
      <c r="BA4" s="450"/>
      <c r="BB4" s="450"/>
      <c r="BC4" s="450"/>
      <c r="BD4" s="450"/>
      <c r="BE4" s="450"/>
      <c r="BF4" s="450"/>
      <c r="BG4" s="450"/>
      <c r="BH4" s="450"/>
      <c r="BI4" s="450"/>
      <c r="BJ4" s="450"/>
      <c r="BK4" s="450"/>
      <c r="BL4" s="450"/>
      <c r="BM4" s="451"/>
      <c r="BN4" s="452">
        <v>83680637</v>
      </c>
      <c r="BO4" s="453"/>
      <c r="BP4" s="453"/>
      <c r="BQ4" s="453"/>
      <c r="BR4" s="453"/>
      <c r="BS4" s="453"/>
      <c r="BT4" s="453"/>
      <c r="BU4" s="454"/>
      <c r="BV4" s="452">
        <v>93042066</v>
      </c>
      <c r="BW4" s="453"/>
      <c r="BX4" s="453"/>
      <c r="BY4" s="453"/>
      <c r="BZ4" s="453"/>
      <c r="CA4" s="453"/>
      <c r="CB4" s="453"/>
      <c r="CC4" s="454"/>
      <c r="CD4" s="585" t="s">
        <v>94</v>
      </c>
      <c r="CE4" s="586"/>
      <c r="CF4" s="586"/>
      <c r="CG4" s="586"/>
      <c r="CH4" s="586"/>
      <c r="CI4" s="586"/>
      <c r="CJ4" s="586"/>
      <c r="CK4" s="586"/>
      <c r="CL4" s="586"/>
      <c r="CM4" s="586"/>
      <c r="CN4" s="586"/>
      <c r="CO4" s="586"/>
      <c r="CP4" s="586"/>
      <c r="CQ4" s="586"/>
      <c r="CR4" s="586"/>
      <c r="CS4" s="587"/>
      <c r="CT4" s="588">
        <v>13.9</v>
      </c>
      <c r="CU4" s="589"/>
      <c r="CV4" s="589"/>
      <c r="CW4" s="589"/>
      <c r="CX4" s="589"/>
      <c r="CY4" s="589"/>
      <c r="CZ4" s="589"/>
      <c r="DA4" s="590"/>
      <c r="DB4" s="588">
        <v>8.3000000000000007</v>
      </c>
      <c r="DC4" s="589"/>
      <c r="DD4" s="589"/>
      <c r="DE4" s="589"/>
      <c r="DF4" s="589"/>
      <c r="DG4" s="589"/>
      <c r="DH4" s="589"/>
      <c r="DI4" s="590"/>
    </row>
    <row r="5" spans="1:119" ht="18.75" customHeight="1" x14ac:dyDescent="0.15">
      <c r="A5" s="178"/>
      <c r="B5" s="576"/>
      <c r="C5" s="413"/>
      <c r="D5" s="413"/>
      <c r="E5" s="577"/>
      <c r="F5" s="577"/>
      <c r="G5" s="577"/>
      <c r="H5" s="577"/>
      <c r="I5" s="577"/>
      <c r="J5" s="577"/>
      <c r="K5" s="577"/>
      <c r="L5" s="577"/>
      <c r="M5" s="577"/>
      <c r="N5" s="577"/>
      <c r="O5" s="577"/>
      <c r="P5" s="577"/>
      <c r="Q5" s="577"/>
      <c r="R5" s="411"/>
      <c r="S5" s="411"/>
      <c r="T5" s="411"/>
      <c r="U5" s="411"/>
      <c r="V5" s="582"/>
      <c r="W5" s="514"/>
      <c r="X5" s="412"/>
      <c r="Y5" s="412"/>
      <c r="Z5" s="412"/>
      <c r="AA5" s="412"/>
      <c r="AB5" s="413"/>
      <c r="AC5" s="411"/>
      <c r="AD5" s="412"/>
      <c r="AE5" s="412"/>
      <c r="AF5" s="412"/>
      <c r="AG5" s="412"/>
      <c r="AH5" s="412"/>
      <c r="AI5" s="412"/>
      <c r="AJ5" s="412"/>
      <c r="AK5" s="412"/>
      <c r="AL5" s="583"/>
      <c r="AM5" s="480" t="s">
        <v>95</v>
      </c>
      <c r="AN5" s="380"/>
      <c r="AO5" s="380"/>
      <c r="AP5" s="380"/>
      <c r="AQ5" s="380"/>
      <c r="AR5" s="380"/>
      <c r="AS5" s="380"/>
      <c r="AT5" s="381"/>
      <c r="AU5" s="481" t="s">
        <v>96</v>
      </c>
      <c r="AV5" s="482"/>
      <c r="AW5" s="482"/>
      <c r="AX5" s="482"/>
      <c r="AY5" s="437" t="s">
        <v>97</v>
      </c>
      <c r="AZ5" s="438"/>
      <c r="BA5" s="438"/>
      <c r="BB5" s="438"/>
      <c r="BC5" s="438"/>
      <c r="BD5" s="438"/>
      <c r="BE5" s="438"/>
      <c r="BF5" s="438"/>
      <c r="BG5" s="438"/>
      <c r="BH5" s="438"/>
      <c r="BI5" s="438"/>
      <c r="BJ5" s="438"/>
      <c r="BK5" s="438"/>
      <c r="BL5" s="438"/>
      <c r="BM5" s="439"/>
      <c r="BN5" s="423">
        <v>78197025</v>
      </c>
      <c r="BO5" s="424"/>
      <c r="BP5" s="424"/>
      <c r="BQ5" s="424"/>
      <c r="BR5" s="424"/>
      <c r="BS5" s="424"/>
      <c r="BT5" s="424"/>
      <c r="BU5" s="425"/>
      <c r="BV5" s="423">
        <v>89889848</v>
      </c>
      <c r="BW5" s="424"/>
      <c r="BX5" s="424"/>
      <c r="BY5" s="424"/>
      <c r="BZ5" s="424"/>
      <c r="CA5" s="424"/>
      <c r="CB5" s="424"/>
      <c r="CC5" s="425"/>
      <c r="CD5" s="463" t="s">
        <v>98</v>
      </c>
      <c r="CE5" s="383"/>
      <c r="CF5" s="383"/>
      <c r="CG5" s="383"/>
      <c r="CH5" s="383"/>
      <c r="CI5" s="383"/>
      <c r="CJ5" s="383"/>
      <c r="CK5" s="383"/>
      <c r="CL5" s="383"/>
      <c r="CM5" s="383"/>
      <c r="CN5" s="383"/>
      <c r="CO5" s="383"/>
      <c r="CP5" s="383"/>
      <c r="CQ5" s="383"/>
      <c r="CR5" s="383"/>
      <c r="CS5" s="464"/>
      <c r="CT5" s="420">
        <v>87.6</v>
      </c>
      <c r="CU5" s="421"/>
      <c r="CV5" s="421"/>
      <c r="CW5" s="421"/>
      <c r="CX5" s="421"/>
      <c r="CY5" s="421"/>
      <c r="CZ5" s="421"/>
      <c r="DA5" s="422"/>
      <c r="DB5" s="420">
        <v>96.2</v>
      </c>
      <c r="DC5" s="421"/>
      <c r="DD5" s="421"/>
      <c r="DE5" s="421"/>
      <c r="DF5" s="421"/>
      <c r="DG5" s="421"/>
      <c r="DH5" s="421"/>
      <c r="DI5" s="422"/>
    </row>
    <row r="6" spans="1:119" ht="18.75" customHeight="1" x14ac:dyDescent="0.15">
      <c r="A6" s="178"/>
      <c r="B6" s="591" t="s">
        <v>99</v>
      </c>
      <c r="C6" s="410"/>
      <c r="D6" s="410"/>
      <c r="E6" s="592"/>
      <c r="F6" s="592"/>
      <c r="G6" s="592"/>
      <c r="H6" s="592"/>
      <c r="I6" s="592"/>
      <c r="J6" s="592"/>
      <c r="K6" s="592"/>
      <c r="L6" s="592" t="s">
        <v>100</v>
      </c>
      <c r="M6" s="592"/>
      <c r="N6" s="592"/>
      <c r="O6" s="592"/>
      <c r="P6" s="592"/>
      <c r="Q6" s="592"/>
      <c r="R6" s="408"/>
      <c r="S6" s="408"/>
      <c r="T6" s="408"/>
      <c r="U6" s="408"/>
      <c r="V6" s="595"/>
      <c r="W6" s="513" t="s">
        <v>101</v>
      </c>
      <c r="X6" s="409"/>
      <c r="Y6" s="409"/>
      <c r="Z6" s="409"/>
      <c r="AA6" s="409"/>
      <c r="AB6" s="410"/>
      <c r="AC6" s="598" t="s">
        <v>102</v>
      </c>
      <c r="AD6" s="599"/>
      <c r="AE6" s="599"/>
      <c r="AF6" s="599"/>
      <c r="AG6" s="599"/>
      <c r="AH6" s="599"/>
      <c r="AI6" s="599"/>
      <c r="AJ6" s="599"/>
      <c r="AK6" s="599"/>
      <c r="AL6" s="600"/>
      <c r="AM6" s="480" t="s">
        <v>103</v>
      </c>
      <c r="AN6" s="380"/>
      <c r="AO6" s="380"/>
      <c r="AP6" s="380"/>
      <c r="AQ6" s="380"/>
      <c r="AR6" s="380"/>
      <c r="AS6" s="380"/>
      <c r="AT6" s="381"/>
      <c r="AU6" s="481" t="s">
        <v>96</v>
      </c>
      <c r="AV6" s="482"/>
      <c r="AW6" s="482"/>
      <c r="AX6" s="482"/>
      <c r="AY6" s="437" t="s">
        <v>104</v>
      </c>
      <c r="AZ6" s="438"/>
      <c r="BA6" s="438"/>
      <c r="BB6" s="438"/>
      <c r="BC6" s="438"/>
      <c r="BD6" s="438"/>
      <c r="BE6" s="438"/>
      <c r="BF6" s="438"/>
      <c r="BG6" s="438"/>
      <c r="BH6" s="438"/>
      <c r="BI6" s="438"/>
      <c r="BJ6" s="438"/>
      <c r="BK6" s="438"/>
      <c r="BL6" s="438"/>
      <c r="BM6" s="439"/>
      <c r="BN6" s="423">
        <v>5483612</v>
      </c>
      <c r="BO6" s="424"/>
      <c r="BP6" s="424"/>
      <c r="BQ6" s="424"/>
      <c r="BR6" s="424"/>
      <c r="BS6" s="424"/>
      <c r="BT6" s="424"/>
      <c r="BU6" s="425"/>
      <c r="BV6" s="423">
        <v>3152218</v>
      </c>
      <c r="BW6" s="424"/>
      <c r="BX6" s="424"/>
      <c r="BY6" s="424"/>
      <c r="BZ6" s="424"/>
      <c r="CA6" s="424"/>
      <c r="CB6" s="424"/>
      <c r="CC6" s="425"/>
      <c r="CD6" s="463" t="s">
        <v>105</v>
      </c>
      <c r="CE6" s="383"/>
      <c r="CF6" s="383"/>
      <c r="CG6" s="383"/>
      <c r="CH6" s="383"/>
      <c r="CI6" s="383"/>
      <c r="CJ6" s="383"/>
      <c r="CK6" s="383"/>
      <c r="CL6" s="383"/>
      <c r="CM6" s="383"/>
      <c r="CN6" s="383"/>
      <c r="CO6" s="383"/>
      <c r="CP6" s="383"/>
      <c r="CQ6" s="383"/>
      <c r="CR6" s="383"/>
      <c r="CS6" s="464"/>
      <c r="CT6" s="566">
        <v>92.5</v>
      </c>
      <c r="CU6" s="567"/>
      <c r="CV6" s="567"/>
      <c r="CW6" s="567"/>
      <c r="CX6" s="567"/>
      <c r="CY6" s="567"/>
      <c r="CZ6" s="567"/>
      <c r="DA6" s="568"/>
      <c r="DB6" s="566">
        <v>100.1</v>
      </c>
      <c r="DC6" s="567"/>
      <c r="DD6" s="567"/>
      <c r="DE6" s="567"/>
      <c r="DF6" s="567"/>
      <c r="DG6" s="567"/>
      <c r="DH6" s="567"/>
      <c r="DI6" s="568"/>
    </row>
    <row r="7" spans="1:119" ht="18.75" customHeight="1" x14ac:dyDescent="0.15">
      <c r="A7" s="178"/>
      <c r="B7" s="573"/>
      <c r="C7" s="574"/>
      <c r="D7" s="574"/>
      <c r="E7" s="575"/>
      <c r="F7" s="575"/>
      <c r="G7" s="575"/>
      <c r="H7" s="575"/>
      <c r="I7" s="575"/>
      <c r="J7" s="575"/>
      <c r="K7" s="575"/>
      <c r="L7" s="575"/>
      <c r="M7" s="575"/>
      <c r="N7" s="575"/>
      <c r="O7" s="575"/>
      <c r="P7" s="575"/>
      <c r="Q7" s="575"/>
      <c r="R7" s="580"/>
      <c r="S7" s="580"/>
      <c r="T7" s="580"/>
      <c r="U7" s="580"/>
      <c r="V7" s="581"/>
      <c r="W7" s="564"/>
      <c r="X7" s="374"/>
      <c r="Y7" s="374"/>
      <c r="Z7" s="374"/>
      <c r="AA7" s="374"/>
      <c r="AB7" s="574"/>
      <c r="AC7" s="601"/>
      <c r="AD7" s="375"/>
      <c r="AE7" s="375"/>
      <c r="AF7" s="375"/>
      <c r="AG7" s="375"/>
      <c r="AH7" s="375"/>
      <c r="AI7" s="375"/>
      <c r="AJ7" s="375"/>
      <c r="AK7" s="375"/>
      <c r="AL7" s="602"/>
      <c r="AM7" s="480" t="s">
        <v>106</v>
      </c>
      <c r="AN7" s="380"/>
      <c r="AO7" s="380"/>
      <c r="AP7" s="380"/>
      <c r="AQ7" s="380"/>
      <c r="AR7" s="380"/>
      <c r="AS7" s="380"/>
      <c r="AT7" s="381"/>
      <c r="AU7" s="481" t="s">
        <v>107</v>
      </c>
      <c r="AV7" s="482"/>
      <c r="AW7" s="482"/>
      <c r="AX7" s="482"/>
      <c r="AY7" s="437" t="s">
        <v>108</v>
      </c>
      <c r="AZ7" s="438"/>
      <c r="BA7" s="438"/>
      <c r="BB7" s="438"/>
      <c r="BC7" s="438"/>
      <c r="BD7" s="438"/>
      <c r="BE7" s="438"/>
      <c r="BF7" s="438"/>
      <c r="BG7" s="438"/>
      <c r="BH7" s="438"/>
      <c r="BI7" s="438"/>
      <c r="BJ7" s="438"/>
      <c r="BK7" s="438"/>
      <c r="BL7" s="438"/>
      <c r="BM7" s="439"/>
      <c r="BN7" s="423">
        <v>285816</v>
      </c>
      <c r="BO7" s="424"/>
      <c r="BP7" s="424"/>
      <c r="BQ7" s="424"/>
      <c r="BR7" s="424"/>
      <c r="BS7" s="424"/>
      <c r="BT7" s="424"/>
      <c r="BU7" s="425"/>
      <c r="BV7" s="423">
        <v>188767</v>
      </c>
      <c r="BW7" s="424"/>
      <c r="BX7" s="424"/>
      <c r="BY7" s="424"/>
      <c r="BZ7" s="424"/>
      <c r="CA7" s="424"/>
      <c r="CB7" s="424"/>
      <c r="CC7" s="425"/>
      <c r="CD7" s="463" t="s">
        <v>109</v>
      </c>
      <c r="CE7" s="383"/>
      <c r="CF7" s="383"/>
      <c r="CG7" s="383"/>
      <c r="CH7" s="383"/>
      <c r="CI7" s="383"/>
      <c r="CJ7" s="383"/>
      <c r="CK7" s="383"/>
      <c r="CL7" s="383"/>
      <c r="CM7" s="383"/>
      <c r="CN7" s="383"/>
      <c r="CO7" s="383"/>
      <c r="CP7" s="383"/>
      <c r="CQ7" s="383"/>
      <c r="CR7" s="383"/>
      <c r="CS7" s="464"/>
      <c r="CT7" s="423">
        <v>37378235</v>
      </c>
      <c r="CU7" s="424"/>
      <c r="CV7" s="424"/>
      <c r="CW7" s="424"/>
      <c r="CX7" s="424"/>
      <c r="CY7" s="424"/>
      <c r="CZ7" s="424"/>
      <c r="DA7" s="425"/>
      <c r="DB7" s="423">
        <v>35700197</v>
      </c>
      <c r="DC7" s="424"/>
      <c r="DD7" s="424"/>
      <c r="DE7" s="424"/>
      <c r="DF7" s="424"/>
      <c r="DG7" s="424"/>
      <c r="DH7" s="424"/>
      <c r="DI7" s="425"/>
    </row>
    <row r="8" spans="1:119" ht="18.75" customHeight="1" thickBot="1" x14ac:dyDescent="0.2">
      <c r="A8" s="178"/>
      <c r="B8" s="593"/>
      <c r="C8" s="519"/>
      <c r="D8" s="519"/>
      <c r="E8" s="594"/>
      <c r="F8" s="594"/>
      <c r="G8" s="594"/>
      <c r="H8" s="594"/>
      <c r="I8" s="594"/>
      <c r="J8" s="594"/>
      <c r="K8" s="594"/>
      <c r="L8" s="594"/>
      <c r="M8" s="594"/>
      <c r="N8" s="594"/>
      <c r="O8" s="594"/>
      <c r="P8" s="594"/>
      <c r="Q8" s="594"/>
      <c r="R8" s="596"/>
      <c r="S8" s="596"/>
      <c r="T8" s="596"/>
      <c r="U8" s="596"/>
      <c r="V8" s="597"/>
      <c r="W8" s="494"/>
      <c r="X8" s="495"/>
      <c r="Y8" s="495"/>
      <c r="Z8" s="495"/>
      <c r="AA8" s="495"/>
      <c r="AB8" s="519"/>
      <c r="AC8" s="603"/>
      <c r="AD8" s="604"/>
      <c r="AE8" s="604"/>
      <c r="AF8" s="604"/>
      <c r="AG8" s="604"/>
      <c r="AH8" s="604"/>
      <c r="AI8" s="604"/>
      <c r="AJ8" s="604"/>
      <c r="AK8" s="604"/>
      <c r="AL8" s="605"/>
      <c r="AM8" s="480" t="s">
        <v>110</v>
      </c>
      <c r="AN8" s="380"/>
      <c r="AO8" s="380"/>
      <c r="AP8" s="380"/>
      <c r="AQ8" s="380"/>
      <c r="AR8" s="380"/>
      <c r="AS8" s="380"/>
      <c r="AT8" s="381"/>
      <c r="AU8" s="481" t="s">
        <v>111</v>
      </c>
      <c r="AV8" s="482"/>
      <c r="AW8" s="482"/>
      <c r="AX8" s="482"/>
      <c r="AY8" s="437" t="s">
        <v>112</v>
      </c>
      <c r="AZ8" s="438"/>
      <c r="BA8" s="438"/>
      <c r="BB8" s="438"/>
      <c r="BC8" s="438"/>
      <c r="BD8" s="438"/>
      <c r="BE8" s="438"/>
      <c r="BF8" s="438"/>
      <c r="BG8" s="438"/>
      <c r="BH8" s="438"/>
      <c r="BI8" s="438"/>
      <c r="BJ8" s="438"/>
      <c r="BK8" s="438"/>
      <c r="BL8" s="438"/>
      <c r="BM8" s="439"/>
      <c r="BN8" s="423">
        <v>5197796</v>
      </c>
      <c r="BO8" s="424"/>
      <c r="BP8" s="424"/>
      <c r="BQ8" s="424"/>
      <c r="BR8" s="424"/>
      <c r="BS8" s="424"/>
      <c r="BT8" s="424"/>
      <c r="BU8" s="425"/>
      <c r="BV8" s="423">
        <v>2963451</v>
      </c>
      <c r="BW8" s="424"/>
      <c r="BX8" s="424"/>
      <c r="BY8" s="424"/>
      <c r="BZ8" s="424"/>
      <c r="CA8" s="424"/>
      <c r="CB8" s="424"/>
      <c r="CC8" s="425"/>
      <c r="CD8" s="463" t="s">
        <v>113</v>
      </c>
      <c r="CE8" s="383"/>
      <c r="CF8" s="383"/>
      <c r="CG8" s="383"/>
      <c r="CH8" s="383"/>
      <c r="CI8" s="383"/>
      <c r="CJ8" s="383"/>
      <c r="CK8" s="383"/>
      <c r="CL8" s="383"/>
      <c r="CM8" s="383"/>
      <c r="CN8" s="383"/>
      <c r="CO8" s="383"/>
      <c r="CP8" s="383"/>
      <c r="CQ8" s="383"/>
      <c r="CR8" s="383"/>
      <c r="CS8" s="464"/>
      <c r="CT8" s="526">
        <v>0.94</v>
      </c>
      <c r="CU8" s="527"/>
      <c r="CV8" s="527"/>
      <c r="CW8" s="527"/>
      <c r="CX8" s="527"/>
      <c r="CY8" s="527"/>
      <c r="CZ8" s="527"/>
      <c r="DA8" s="528"/>
      <c r="DB8" s="526">
        <v>0.96</v>
      </c>
      <c r="DC8" s="527"/>
      <c r="DD8" s="527"/>
      <c r="DE8" s="527"/>
      <c r="DF8" s="527"/>
      <c r="DG8" s="527"/>
      <c r="DH8" s="527"/>
      <c r="DI8" s="528"/>
    </row>
    <row r="9" spans="1:119" ht="18.75" customHeight="1" thickBot="1" x14ac:dyDescent="0.2">
      <c r="A9" s="178"/>
      <c r="B9" s="555" t="s">
        <v>114</v>
      </c>
      <c r="C9" s="556"/>
      <c r="D9" s="556"/>
      <c r="E9" s="556"/>
      <c r="F9" s="556"/>
      <c r="G9" s="556"/>
      <c r="H9" s="556"/>
      <c r="I9" s="556"/>
      <c r="J9" s="556"/>
      <c r="K9" s="474"/>
      <c r="L9" s="557" t="s">
        <v>115</v>
      </c>
      <c r="M9" s="558"/>
      <c r="N9" s="558"/>
      <c r="O9" s="558"/>
      <c r="P9" s="558"/>
      <c r="Q9" s="559"/>
      <c r="R9" s="560">
        <v>190435</v>
      </c>
      <c r="S9" s="561"/>
      <c r="T9" s="561"/>
      <c r="U9" s="561"/>
      <c r="V9" s="562"/>
      <c r="W9" s="492" t="s">
        <v>116</v>
      </c>
      <c r="X9" s="493"/>
      <c r="Y9" s="493"/>
      <c r="Z9" s="493"/>
      <c r="AA9" s="493"/>
      <c r="AB9" s="493"/>
      <c r="AC9" s="493"/>
      <c r="AD9" s="493"/>
      <c r="AE9" s="493"/>
      <c r="AF9" s="493"/>
      <c r="AG9" s="493"/>
      <c r="AH9" s="493"/>
      <c r="AI9" s="493"/>
      <c r="AJ9" s="493"/>
      <c r="AK9" s="493"/>
      <c r="AL9" s="563"/>
      <c r="AM9" s="480" t="s">
        <v>117</v>
      </c>
      <c r="AN9" s="380"/>
      <c r="AO9" s="380"/>
      <c r="AP9" s="380"/>
      <c r="AQ9" s="380"/>
      <c r="AR9" s="380"/>
      <c r="AS9" s="380"/>
      <c r="AT9" s="381"/>
      <c r="AU9" s="481" t="s">
        <v>96</v>
      </c>
      <c r="AV9" s="482"/>
      <c r="AW9" s="482"/>
      <c r="AX9" s="482"/>
      <c r="AY9" s="437" t="s">
        <v>118</v>
      </c>
      <c r="AZ9" s="438"/>
      <c r="BA9" s="438"/>
      <c r="BB9" s="438"/>
      <c r="BC9" s="438"/>
      <c r="BD9" s="438"/>
      <c r="BE9" s="438"/>
      <c r="BF9" s="438"/>
      <c r="BG9" s="438"/>
      <c r="BH9" s="438"/>
      <c r="BI9" s="438"/>
      <c r="BJ9" s="438"/>
      <c r="BK9" s="438"/>
      <c r="BL9" s="438"/>
      <c r="BM9" s="439"/>
      <c r="BN9" s="423">
        <v>2234345</v>
      </c>
      <c r="BO9" s="424"/>
      <c r="BP9" s="424"/>
      <c r="BQ9" s="424"/>
      <c r="BR9" s="424"/>
      <c r="BS9" s="424"/>
      <c r="BT9" s="424"/>
      <c r="BU9" s="425"/>
      <c r="BV9" s="423">
        <v>1013274</v>
      </c>
      <c r="BW9" s="424"/>
      <c r="BX9" s="424"/>
      <c r="BY9" s="424"/>
      <c r="BZ9" s="424"/>
      <c r="CA9" s="424"/>
      <c r="CB9" s="424"/>
      <c r="CC9" s="425"/>
      <c r="CD9" s="463" t="s">
        <v>119</v>
      </c>
      <c r="CE9" s="383"/>
      <c r="CF9" s="383"/>
      <c r="CG9" s="383"/>
      <c r="CH9" s="383"/>
      <c r="CI9" s="383"/>
      <c r="CJ9" s="383"/>
      <c r="CK9" s="383"/>
      <c r="CL9" s="383"/>
      <c r="CM9" s="383"/>
      <c r="CN9" s="383"/>
      <c r="CO9" s="383"/>
      <c r="CP9" s="383"/>
      <c r="CQ9" s="383"/>
      <c r="CR9" s="383"/>
      <c r="CS9" s="464"/>
      <c r="CT9" s="420">
        <v>7</v>
      </c>
      <c r="CU9" s="421"/>
      <c r="CV9" s="421"/>
      <c r="CW9" s="421"/>
      <c r="CX9" s="421"/>
      <c r="CY9" s="421"/>
      <c r="CZ9" s="421"/>
      <c r="DA9" s="422"/>
      <c r="DB9" s="420">
        <v>7.4</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120</v>
      </c>
      <c r="M10" s="380"/>
      <c r="N10" s="380"/>
      <c r="O10" s="380"/>
      <c r="P10" s="380"/>
      <c r="Q10" s="381"/>
      <c r="R10" s="376">
        <v>186283</v>
      </c>
      <c r="S10" s="377"/>
      <c r="T10" s="377"/>
      <c r="U10" s="377"/>
      <c r="V10" s="436"/>
      <c r="W10" s="564"/>
      <c r="X10" s="374"/>
      <c r="Y10" s="374"/>
      <c r="Z10" s="374"/>
      <c r="AA10" s="374"/>
      <c r="AB10" s="374"/>
      <c r="AC10" s="374"/>
      <c r="AD10" s="374"/>
      <c r="AE10" s="374"/>
      <c r="AF10" s="374"/>
      <c r="AG10" s="374"/>
      <c r="AH10" s="374"/>
      <c r="AI10" s="374"/>
      <c r="AJ10" s="374"/>
      <c r="AK10" s="374"/>
      <c r="AL10" s="565"/>
      <c r="AM10" s="480" t="s">
        <v>121</v>
      </c>
      <c r="AN10" s="380"/>
      <c r="AO10" s="380"/>
      <c r="AP10" s="380"/>
      <c r="AQ10" s="380"/>
      <c r="AR10" s="380"/>
      <c r="AS10" s="380"/>
      <c r="AT10" s="381"/>
      <c r="AU10" s="481" t="s">
        <v>96</v>
      </c>
      <c r="AV10" s="482"/>
      <c r="AW10" s="482"/>
      <c r="AX10" s="482"/>
      <c r="AY10" s="437" t="s">
        <v>122</v>
      </c>
      <c r="AZ10" s="438"/>
      <c r="BA10" s="438"/>
      <c r="BB10" s="438"/>
      <c r="BC10" s="438"/>
      <c r="BD10" s="438"/>
      <c r="BE10" s="438"/>
      <c r="BF10" s="438"/>
      <c r="BG10" s="438"/>
      <c r="BH10" s="438"/>
      <c r="BI10" s="438"/>
      <c r="BJ10" s="438"/>
      <c r="BK10" s="438"/>
      <c r="BL10" s="438"/>
      <c r="BM10" s="439"/>
      <c r="BN10" s="423">
        <v>787642</v>
      </c>
      <c r="BO10" s="424"/>
      <c r="BP10" s="424"/>
      <c r="BQ10" s="424"/>
      <c r="BR10" s="424"/>
      <c r="BS10" s="424"/>
      <c r="BT10" s="424"/>
      <c r="BU10" s="425"/>
      <c r="BV10" s="423">
        <v>617733</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96</v>
      </c>
      <c r="AV11" s="482"/>
      <c r="AW11" s="482"/>
      <c r="AX11" s="482"/>
      <c r="AY11" s="437" t="s">
        <v>127</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128</v>
      </c>
      <c r="CE11" s="383"/>
      <c r="CF11" s="383"/>
      <c r="CG11" s="383"/>
      <c r="CH11" s="383"/>
      <c r="CI11" s="383"/>
      <c r="CJ11" s="383"/>
      <c r="CK11" s="383"/>
      <c r="CL11" s="383"/>
      <c r="CM11" s="383"/>
      <c r="CN11" s="383"/>
      <c r="CO11" s="383"/>
      <c r="CP11" s="383"/>
      <c r="CQ11" s="383"/>
      <c r="CR11" s="383"/>
      <c r="CS11" s="464"/>
      <c r="CT11" s="526" t="s">
        <v>129</v>
      </c>
      <c r="CU11" s="527"/>
      <c r="CV11" s="527"/>
      <c r="CW11" s="527"/>
      <c r="CX11" s="527"/>
      <c r="CY11" s="527"/>
      <c r="CZ11" s="527"/>
      <c r="DA11" s="528"/>
      <c r="DB11" s="526" t="s">
        <v>129</v>
      </c>
      <c r="DC11" s="527"/>
      <c r="DD11" s="527"/>
      <c r="DE11" s="527"/>
      <c r="DF11" s="527"/>
      <c r="DG11" s="527"/>
      <c r="DH11" s="527"/>
      <c r="DI11" s="528"/>
    </row>
    <row r="12" spans="1:119" ht="18.75" customHeight="1" x14ac:dyDescent="0.15">
      <c r="A12" s="178"/>
      <c r="B12" s="529" t="s">
        <v>130</v>
      </c>
      <c r="C12" s="530"/>
      <c r="D12" s="530"/>
      <c r="E12" s="530"/>
      <c r="F12" s="530"/>
      <c r="G12" s="530"/>
      <c r="H12" s="530"/>
      <c r="I12" s="530"/>
      <c r="J12" s="530"/>
      <c r="K12" s="531"/>
      <c r="L12" s="538" t="s">
        <v>131</v>
      </c>
      <c r="M12" s="539"/>
      <c r="N12" s="539"/>
      <c r="O12" s="539"/>
      <c r="P12" s="539"/>
      <c r="Q12" s="540"/>
      <c r="R12" s="541">
        <v>187304</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96</v>
      </c>
      <c r="AV12" s="482"/>
      <c r="AW12" s="482"/>
      <c r="AX12" s="482"/>
      <c r="AY12" s="437" t="s">
        <v>135</v>
      </c>
      <c r="AZ12" s="438"/>
      <c r="BA12" s="438"/>
      <c r="BB12" s="438"/>
      <c r="BC12" s="438"/>
      <c r="BD12" s="438"/>
      <c r="BE12" s="438"/>
      <c r="BF12" s="438"/>
      <c r="BG12" s="438"/>
      <c r="BH12" s="438"/>
      <c r="BI12" s="438"/>
      <c r="BJ12" s="438"/>
      <c r="BK12" s="438"/>
      <c r="BL12" s="438"/>
      <c r="BM12" s="439"/>
      <c r="BN12" s="423">
        <v>112524</v>
      </c>
      <c r="BO12" s="424"/>
      <c r="BP12" s="424"/>
      <c r="BQ12" s="424"/>
      <c r="BR12" s="424"/>
      <c r="BS12" s="424"/>
      <c r="BT12" s="424"/>
      <c r="BU12" s="425"/>
      <c r="BV12" s="423">
        <v>857166</v>
      </c>
      <c r="BW12" s="424"/>
      <c r="BX12" s="424"/>
      <c r="BY12" s="424"/>
      <c r="BZ12" s="424"/>
      <c r="CA12" s="424"/>
      <c r="CB12" s="424"/>
      <c r="CC12" s="425"/>
      <c r="CD12" s="463" t="s">
        <v>136</v>
      </c>
      <c r="CE12" s="383"/>
      <c r="CF12" s="383"/>
      <c r="CG12" s="383"/>
      <c r="CH12" s="383"/>
      <c r="CI12" s="383"/>
      <c r="CJ12" s="383"/>
      <c r="CK12" s="383"/>
      <c r="CL12" s="383"/>
      <c r="CM12" s="383"/>
      <c r="CN12" s="383"/>
      <c r="CO12" s="383"/>
      <c r="CP12" s="383"/>
      <c r="CQ12" s="383"/>
      <c r="CR12" s="383"/>
      <c r="CS12" s="464"/>
      <c r="CT12" s="526" t="s">
        <v>137</v>
      </c>
      <c r="CU12" s="527"/>
      <c r="CV12" s="527"/>
      <c r="CW12" s="527"/>
      <c r="CX12" s="527"/>
      <c r="CY12" s="527"/>
      <c r="CZ12" s="527"/>
      <c r="DA12" s="528"/>
      <c r="DB12" s="526" t="s">
        <v>129</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138</v>
      </c>
      <c r="N13" s="508"/>
      <c r="O13" s="508"/>
      <c r="P13" s="508"/>
      <c r="Q13" s="509"/>
      <c r="R13" s="510">
        <v>184069</v>
      </c>
      <c r="S13" s="511"/>
      <c r="T13" s="511"/>
      <c r="U13" s="511"/>
      <c r="V13" s="512"/>
      <c r="W13" s="513" t="s">
        <v>139</v>
      </c>
      <c r="X13" s="409"/>
      <c r="Y13" s="409"/>
      <c r="Z13" s="409"/>
      <c r="AA13" s="409"/>
      <c r="AB13" s="410"/>
      <c r="AC13" s="376">
        <v>469</v>
      </c>
      <c r="AD13" s="377"/>
      <c r="AE13" s="377"/>
      <c r="AF13" s="377"/>
      <c r="AG13" s="378"/>
      <c r="AH13" s="376">
        <v>564</v>
      </c>
      <c r="AI13" s="377"/>
      <c r="AJ13" s="377"/>
      <c r="AK13" s="377"/>
      <c r="AL13" s="436"/>
      <c r="AM13" s="480" t="s">
        <v>140</v>
      </c>
      <c r="AN13" s="380"/>
      <c r="AO13" s="380"/>
      <c r="AP13" s="380"/>
      <c r="AQ13" s="380"/>
      <c r="AR13" s="380"/>
      <c r="AS13" s="380"/>
      <c r="AT13" s="381"/>
      <c r="AU13" s="481" t="s">
        <v>141</v>
      </c>
      <c r="AV13" s="482"/>
      <c r="AW13" s="482"/>
      <c r="AX13" s="482"/>
      <c r="AY13" s="437" t="s">
        <v>142</v>
      </c>
      <c r="AZ13" s="438"/>
      <c r="BA13" s="438"/>
      <c r="BB13" s="438"/>
      <c r="BC13" s="438"/>
      <c r="BD13" s="438"/>
      <c r="BE13" s="438"/>
      <c r="BF13" s="438"/>
      <c r="BG13" s="438"/>
      <c r="BH13" s="438"/>
      <c r="BI13" s="438"/>
      <c r="BJ13" s="438"/>
      <c r="BK13" s="438"/>
      <c r="BL13" s="438"/>
      <c r="BM13" s="439"/>
      <c r="BN13" s="423">
        <v>2909463</v>
      </c>
      <c r="BO13" s="424"/>
      <c r="BP13" s="424"/>
      <c r="BQ13" s="424"/>
      <c r="BR13" s="424"/>
      <c r="BS13" s="424"/>
      <c r="BT13" s="424"/>
      <c r="BU13" s="425"/>
      <c r="BV13" s="423">
        <v>773841</v>
      </c>
      <c r="BW13" s="424"/>
      <c r="BX13" s="424"/>
      <c r="BY13" s="424"/>
      <c r="BZ13" s="424"/>
      <c r="CA13" s="424"/>
      <c r="CB13" s="424"/>
      <c r="CC13" s="425"/>
      <c r="CD13" s="463" t="s">
        <v>143</v>
      </c>
      <c r="CE13" s="383"/>
      <c r="CF13" s="383"/>
      <c r="CG13" s="383"/>
      <c r="CH13" s="383"/>
      <c r="CI13" s="383"/>
      <c r="CJ13" s="383"/>
      <c r="CK13" s="383"/>
      <c r="CL13" s="383"/>
      <c r="CM13" s="383"/>
      <c r="CN13" s="383"/>
      <c r="CO13" s="383"/>
      <c r="CP13" s="383"/>
      <c r="CQ13" s="383"/>
      <c r="CR13" s="383"/>
      <c r="CS13" s="464"/>
      <c r="CT13" s="420">
        <v>-2.4</v>
      </c>
      <c r="CU13" s="421"/>
      <c r="CV13" s="421"/>
      <c r="CW13" s="421"/>
      <c r="CX13" s="421"/>
      <c r="CY13" s="421"/>
      <c r="CZ13" s="421"/>
      <c r="DA13" s="422"/>
      <c r="DB13" s="420">
        <v>-2.2999999999999998</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144</v>
      </c>
      <c r="M14" s="550"/>
      <c r="N14" s="550"/>
      <c r="O14" s="550"/>
      <c r="P14" s="550"/>
      <c r="Q14" s="551"/>
      <c r="R14" s="510">
        <v>187027</v>
      </c>
      <c r="S14" s="511"/>
      <c r="T14" s="511"/>
      <c r="U14" s="511"/>
      <c r="V14" s="512"/>
      <c r="W14" s="514"/>
      <c r="X14" s="412"/>
      <c r="Y14" s="412"/>
      <c r="Z14" s="412"/>
      <c r="AA14" s="412"/>
      <c r="AB14" s="413"/>
      <c r="AC14" s="503">
        <v>0.6</v>
      </c>
      <c r="AD14" s="504"/>
      <c r="AE14" s="504"/>
      <c r="AF14" s="504"/>
      <c r="AG14" s="505"/>
      <c r="AH14" s="503">
        <v>0.8</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145</v>
      </c>
      <c r="CE14" s="461"/>
      <c r="CF14" s="461"/>
      <c r="CG14" s="461"/>
      <c r="CH14" s="461"/>
      <c r="CI14" s="461"/>
      <c r="CJ14" s="461"/>
      <c r="CK14" s="461"/>
      <c r="CL14" s="461"/>
      <c r="CM14" s="461"/>
      <c r="CN14" s="461"/>
      <c r="CO14" s="461"/>
      <c r="CP14" s="461"/>
      <c r="CQ14" s="461"/>
      <c r="CR14" s="461"/>
      <c r="CS14" s="462"/>
      <c r="CT14" s="520">
        <v>13.8</v>
      </c>
      <c r="CU14" s="521"/>
      <c r="CV14" s="521"/>
      <c r="CW14" s="521"/>
      <c r="CX14" s="521"/>
      <c r="CY14" s="521"/>
      <c r="CZ14" s="521"/>
      <c r="DA14" s="522"/>
      <c r="DB14" s="520">
        <v>19.899999999999999</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146</v>
      </c>
      <c r="N15" s="508"/>
      <c r="O15" s="508"/>
      <c r="P15" s="508"/>
      <c r="Q15" s="509"/>
      <c r="R15" s="510">
        <v>183660</v>
      </c>
      <c r="S15" s="511"/>
      <c r="T15" s="511"/>
      <c r="U15" s="511"/>
      <c r="V15" s="512"/>
      <c r="W15" s="513" t="s">
        <v>147</v>
      </c>
      <c r="X15" s="409"/>
      <c r="Y15" s="409"/>
      <c r="Z15" s="409"/>
      <c r="AA15" s="409"/>
      <c r="AB15" s="410"/>
      <c r="AC15" s="376">
        <v>13849</v>
      </c>
      <c r="AD15" s="377"/>
      <c r="AE15" s="377"/>
      <c r="AF15" s="377"/>
      <c r="AG15" s="378"/>
      <c r="AH15" s="376">
        <v>16007</v>
      </c>
      <c r="AI15" s="377"/>
      <c r="AJ15" s="377"/>
      <c r="AK15" s="377"/>
      <c r="AL15" s="436"/>
      <c r="AM15" s="480"/>
      <c r="AN15" s="380"/>
      <c r="AO15" s="380"/>
      <c r="AP15" s="380"/>
      <c r="AQ15" s="380"/>
      <c r="AR15" s="380"/>
      <c r="AS15" s="380"/>
      <c r="AT15" s="381"/>
      <c r="AU15" s="481"/>
      <c r="AV15" s="482"/>
      <c r="AW15" s="482"/>
      <c r="AX15" s="482"/>
      <c r="AY15" s="449" t="s">
        <v>148</v>
      </c>
      <c r="AZ15" s="450"/>
      <c r="BA15" s="450"/>
      <c r="BB15" s="450"/>
      <c r="BC15" s="450"/>
      <c r="BD15" s="450"/>
      <c r="BE15" s="450"/>
      <c r="BF15" s="450"/>
      <c r="BG15" s="450"/>
      <c r="BH15" s="450"/>
      <c r="BI15" s="450"/>
      <c r="BJ15" s="450"/>
      <c r="BK15" s="450"/>
      <c r="BL15" s="450"/>
      <c r="BM15" s="451"/>
      <c r="BN15" s="452">
        <v>25081137</v>
      </c>
      <c r="BO15" s="453"/>
      <c r="BP15" s="453"/>
      <c r="BQ15" s="453"/>
      <c r="BR15" s="453"/>
      <c r="BS15" s="453"/>
      <c r="BT15" s="453"/>
      <c r="BU15" s="454"/>
      <c r="BV15" s="452">
        <v>26049384</v>
      </c>
      <c r="BW15" s="453"/>
      <c r="BX15" s="453"/>
      <c r="BY15" s="453"/>
      <c r="BZ15" s="453"/>
      <c r="CA15" s="453"/>
      <c r="CB15" s="453"/>
      <c r="CC15" s="454"/>
      <c r="CD15" s="523" t="s">
        <v>149</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150</v>
      </c>
      <c r="M16" s="498"/>
      <c r="N16" s="498"/>
      <c r="O16" s="498"/>
      <c r="P16" s="498"/>
      <c r="Q16" s="499"/>
      <c r="R16" s="500" t="s">
        <v>151</v>
      </c>
      <c r="S16" s="501"/>
      <c r="T16" s="501"/>
      <c r="U16" s="501"/>
      <c r="V16" s="502"/>
      <c r="W16" s="514"/>
      <c r="X16" s="412"/>
      <c r="Y16" s="412"/>
      <c r="Z16" s="412"/>
      <c r="AA16" s="412"/>
      <c r="AB16" s="413"/>
      <c r="AC16" s="503">
        <v>18.2</v>
      </c>
      <c r="AD16" s="504"/>
      <c r="AE16" s="504"/>
      <c r="AF16" s="504"/>
      <c r="AG16" s="505"/>
      <c r="AH16" s="503">
        <v>21.5</v>
      </c>
      <c r="AI16" s="504"/>
      <c r="AJ16" s="504"/>
      <c r="AK16" s="504"/>
      <c r="AL16" s="506"/>
      <c r="AM16" s="480"/>
      <c r="AN16" s="380"/>
      <c r="AO16" s="380"/>
      <c r="AP16" s="380"/>
      <c r="AQ16" s="380"/>
      <c r="AR16" s="380"/>
      <c r="AS16" s="380"/>
      <c r="AT16" s="381"/>
      <c r="AU16" s="481"/>
      <c r="AV16" s="482"/>
      <c r="AW16" s="482"/>
      <c r="AX16" s="482"/>
      <c r="AY16" s="437" t="s">
        <v>152</v>
      </c>
      <c r="AZ16" s="438"/>
      <c r="BA16" s="438"/>
      <c r="BB16" s="438"/>
      <c r="BC16" s="438"/>
      <c r="BD16" s="438"/>
      <c r="BE16" s="438"/>
      <c r="BF16" s="438"/>
      <c r="BG16" s="438"/>
      <c r="BH16" s="438"/>
      <c r="BI16" s="438"/>
      <c r="BJ16" s="438"/>
      <c r="BK16" s="438"/>
      <c r="BL16" s="438"/>
      <c r="BM16" s="439"/>
      <c r="BN16" s="423">
        <v>27641812</v>
      </c>
      <c r="BO16" s="424"/>
      <c r="BP16" s="424"/>
      <c r="BQ16" s="424"/>
      <c r="BR16" s="424"/>
      <c r="BS16" s="424"/>
      <c r="BT16" s="424"/>
      <c r="BU16" s="425"/>
      <c r="BV16" s="423">
        <v>27084788</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153</v>
      </c>
      <c r="N17" s="517"/>
      <c r="O17" s="517"/>
      <c r="P17" s="517"/>
      <c r="Q17" s="518"/>
      <c r="R17" s="500" t="s">
        <v>154</v>
      </c>
      <c r="S17" s="501"/>
      <c r="T17" s="501"/>
      <c r="U17" s="501"/>
      <c r="V17" s="502"/>
      <c r="W17" s="513" t="s">
        <v>155</v>
      </c>
      <c r="X17" s="409"/>
      <c r="Y17" s="409"/>
      <c r="Z17" s="409"/>
      <c r="AA17" s="409"/>
      <c r="AB17" s="410"/>
      <c r="AC17" s="376">
        <v>61824</v>
      </c>
      <c r="AD17" s="377"/>
      <c r="AE17" s="377"/>
      <c r="AF17" s="377"/>
      <c r="AG17" s="378"/>
      <c r="AH17" s="376">
        <v>58053</v>
      </c>
      <c r="AI17" s="377"/>
      <c r="AJ17" s="377"/>
      <c r="AK17" s="377"/>
      <c r="AL17" s="436"/>
      <c r="AM17" s="480"/>
      <c r="AN17" s="380"/>
      <c r="AO17" s="380"/>
      <c r="AP17" s="380"/>
      <c r="AQ17" s="380"/>
      <c r="AR17" s="380"/>
      <c r="AS17" s="380"/>
      <c r="AT17" s="381"/>
      <c r="AU17" s="481"/>
      <c r="AV17" s="482"/>
      <c r="AW17" s="482"/>
      <c r="AX17" s="482"/>
      <c r="AY17" s="437" t="s">
        <v>156</v>
      </c>
      <c r="AZ17" s="438"/>
      <c r="BA17" s="438"/>
      <c r="BB17" s="438"/>
      <c r="BC17" s="438"/>
      <c r="BD17" s="438"/>
      <c r="BE17" s="438"/>
      <c r="BF17" s="438"/>
      <c r="BG17" s="438"/>
      <c r="BH17" s="438"/>
      <c r="BI17" s="438"/>
      <c r="BJ17" s="438"/>
      <c r="BK17" s="438"/>
      <c r="BL17" s="438"/>
      <c r="BM17" s="439"/>
      <c r="BN17" s="423">
        <v>31978852</v>
      </c>
      <c r="BO17" s="424"/>
      <c r="BP17" s="424"/>
      <c r="BQ17" s="424"/>
      <c r="BR17" s="424"/>
      <c r="BS17" s="424"/>
      <c r="BT17" s="424"/>
      <c r="BU17" s="425"/>
      <c r="BV17" s="423">
        <v>33330876</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157</v>
      </c>
      <c r="C18" s="474"/>
      <c r="D18" s="474"/>
      <c r="E18" s="475"/>
      <c r="F18" s="475"/>
      <c r="G18" s="475"/>
      <c r="H18" s="475"/>
      <c r="I18" s="475"/>
      <c r="J18" s="475"/>
      <c r="K18" s="475"/>
      <c r="L18" s="476">
        <v>27.55</v>
      </c>
      <c r="M18" s="476"/>
      <c r="N18" s="476"/>
      <c r="O18" s="476"/>
      <c r="P18" s="476"/>
      <c r="Q18" s="476"/>
      <c r="R18" s="477"/>
      <c r="S18" s="477"/>
      <c r="T18" s="477"/>
      <c r="U18" s="477"/>
      <c r="V18" s="478"/>
      <c r="W18" s="494"/>
      <c r="X18" s="495"/>
      <c r="Y18" s="495"/>
      <c r="Z18" s="495"/>
      <c r="AA18" s="495"/>
      <c r="AB18" s="519"/>
      <c r="AC18" s="393">
        <v>81.2</v>
      </c>
      <c r="AD18" s="394"/>
      <c r="AE18" s="394"/>
      <c r="AF18" s="394"/>
      <c r="AG18" s="479"/>
      <c r="AH18" s="393">
        <v>77.8</v>
      </c>
      <c r="AI18" s="394"/>
      <c r="AJ18" s="394"/>
      <c r="AK18" s="394"/>
      <c r="AL18" s="395"/>
      <c r="AM18" s="480"/>
      <c r="AN18" s="380"/>
      <c r="AO18" s="380"/>
      <c r="AP18" s="380"/>
      <c r="AQ18" s="380"/>
      <c r="AR18" s="380"/>
      <c r="AS18" s="380"/>
      <c r="AT18" s="381"/>
      <c r="AU18" s="481"/>
      <c r="AV18" s="482"/>
      <c r="AW18" s="482"/>
      <c r="AX18" s="482"/>
      <c r="AY18" s="437" t="s">
        <v>158</v>
      </c>
      <c r="AZ18" s="438"/>
      <c r="BA18" s="438"/>
      <c r="BB18" s="438"/>
      <c r="BC18" s="438"/>
      <c r="BD18" s="438"/>
      <c r="BE18" s="438"/>
      <c r="BF18" s="438"/>
      <c r="BG18" s="438"/>
      <c r="BH18" s="438"/>
      <c r="BI18" s="438"/>
      <c r="BJ18" s="438"/>
      <c r="BK18" s="438"/>
      <c r="BL18" s="438"/>
      <c r="BM18" s="439"/>
      <c r="BN18" s="423">
        <v>33970830</v>
      </c>
      <c r="BO18" s="424"/>
      <c r="BP18" s="424"/>
      <c r="BQ18" s="424"/>
      <c r="BR18" s="424"/>
      <c r="BS18" s="424"/>
      <c r="BT18" s="424"/>
      <c r="BU18" s="425"/>
      <c r="BV18" s="423">
        <v>34509031</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159</v>
      </c>
      <c r="C19" s="474"/>
      <c r="D19" s="474"/>
      <c r="E19" s="475"/>
      <c r="F19" s="475"/>
      <c r="G19" s="475"/>
      <c r="H19" s="475"/>
      <c r="I19" s="475"/>
      <c r="J19" s="475"/>
      <c r="K19" s="475"/>
      <c r="L19" s="483">
        <v>6912</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160</v>
      </c>
      <c r="AZ19" s="438"/>
      <c r="BA19" s="438"/>
      <c r="BB19" s="438"/>
      <c r="BC19" s="438"/>
      <c r="BD19" s="438"/>
      <c r="BE19" s="438"/>
      <c r="BF19" s="438"/>
      <c r="BG19" s="438"/>
      <c r="BH19" s="438"/>
      <c r="BI19" s="438"/>
      <c r="BJ19" s="438"/>
      <c r="BK19" s="438"/>
      <c r="BL19" s="438"/>
      <c r="BM19" s="439"/>
      <c r="BN19" s="423">
        <v>48065267</v>
      </c>
      <c r="BO19" s="424"/>
      <c r="BP19" s="424"/>
      <c r="BQ19" s="424"/>
      <c r="BR19" s="424"/>
      <c r="BS19" s="424"/>
      <c r="BT19" s="424"/>
      <c r="BU19" s="425"/>
      <c r="BV19" s="423">
        <v>44321339</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161</v>
      </c>
      <c r="C20" s="474"/>
      <c r="D20" s="474"/>
      <c r="E20" s="475"/>
      <c r="F20" s="475"/>
      <c r="G20" s="475"/>
      <c r="H20" s="475"/>
      <c r="I20" s="475"/>
      <c r="J20" s="475"/>
      <c r="K20" s="475"/>
      <c r="L20" s="483">
        <v>90404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162</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163</v>
      </c>
      <c r="C22" s="400"/>
      <c r="D22" s="401"/>
      <c r="E22" s="408" t="s">
        <v>1</v>
      </c>
      <c r="F22" s="409"/>
      <c r="G22" s="409"/>
      <c r="H22" s="409"/>
      <c r="I22" s="409"/>
      <c r="J22" s="409"/>
      <c r="K22" s="410"/>
      <c r="L22" s="408" t="s">
        <v>164</v>
      </c>
      <c r="M22" s="409"/>
      <c r="N22" s="409"/>
      <c r="O22" s="409"/>
      <c r="P22" s="410"/>
      <c r="Q22" s="414" t="s">
        <v>165</v>
      </c>
      <c r="R22" s="415"/>
      <c r="S22" s="415"/>
      <c r="T22" s="415"/>
      <c r="U22" s="415"/>
      <c r="V22" s="416"/>
      <c r="W22" s="465" t="s">
        <v>166</v>
      </c>
      <c r="X22" s="400"/>
      <c r="Y22" s="401"/>
      <c r="Z22" s="408" t="s">
        <v>1</v>
      </c>
      <c r="AA22" s="409"/>
      <c r="AB22" s="409"/>
      <c r="AC22" s="409"/>
      <c r="AD22" s="409"/>
      <c r="AE22" s="409"/>
      <c r="AF22" s="409"/>
      <c r="AG22" s="410"/>
      <c r="AH22" s="426" t="s">
        <v>167</v>
      </c>
      <c r="AI22" s="409"/>
      <c r="AJ22" s="409"/>
      <c r="AK22" s="409"/>
      <c r="AL22" s="410"/>
      <c r="AM22" s="426" t="s">
        <v>168</v>
      </c>
      <c r="AN22" s="427"/>
      <c r="AO22" s="427"/>
      <c r="AP22" s="427"/>
      <c r="AQ22" s="427"/>
      <c r="AR22" s="428"/>
      <c r="AS22" s="414" t="s">
        <v>165</v>
      </c>
      <c r="AT22" s="415"/>
      <c r="AU22" s="415"/>
      <c r="AV22" s="415"/>
      <c r="AW22" s="415"/>
      <c r="AX22" s="432"/>
      <c r="AY22" s="449" t="s">
        <v>169</v>
      </c>
      <c r="AZ22" s="450"/>
      <c r="BA22" s="450"/>
      <c r="BB22" s="450"/>
      <c r="BC22" s="450"/>
      <c r="BD22" s="450"/>
      <c r="BE22" s="450"/>
      <c r="BF22" s="450"/>
      <c r="BG22" s="450"/>
      <c r="BH22" s="450"/>
      <c r="BI22" s="450"/>
      <c r="BJ22" s="450"/>
      <c r="BK22" s="450"/>
      <c r="BL22" s="450"/>
      <c r="BM22" s="451"/>
      <c r="BN22" s="452">
        <v>36172367</v>
      </c>
      <c r="BO22" s="453"/>
      <c r="BP22" s="453"/>
      <c r="BQ22" s="453"/>
      <c r="BR22" s="453"/>
      <c r="BS22" s="453"/>
      <c r="BT22" s="453"/>
      <c r="BU22" s="454"/>
      <c r="BV22" s="452">
        <v>36565790</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170</v>
      </c>
      <c r="AZ23" s="438"/>
      <c r="BA23" s="438"/>
      <c r="BB23" s="438"/>
      <c r="BC23" s="438"/>
      <c r="BD23" s="438"/>
      <c r="BE23" s="438"/>
      <c r="BF23" s="438"/>
      <c r="BG23" s="438"/>
      <c r="BH23" s="438"/>
      <c r="BI23" s="438"/>
      <c r="BJ23" s="438"/>
      <c r="BK23" s="438"/>
      <c r="BL23" s="438"/>
      <c r="BM23" s="439"/>
      <c r="BN23" s="423">
        <v>19355311</v>
      </c>
      <c r="BO23" s="424"/>
      <c r="BP23" s="424"/>
      <c r="BQ23" s="424"/>
      <c r="BR23" s="424"/>
      <c r="BS23" s="424"/>
      <c r="BT23" s="424"/>
      <c r="BU23" s="425"/>
      <c r="BV23" s="423">
        <v>18707129</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171</v>
      </c>
      <c r="F24" s="380"/>
      <c r="G24" s="380"/>
      <c r="H24" s="380"/>
      <c r="I24" s="380"/>
      <c r="J24" s="380"/>
      <c r="K24" s="381"/>
      <c r="L24" s="376">
        <v>1</v>
      </c>
      <c r="M24" s="377"/>
      <c r="N24" s="377"/>
      <c r="O24" s="377"/>
      <c r="P24" s="378"/>
      <c r="Q24" s="376">
        <v>8415</v>
      </c>
      <c r="R24" s="377"/>
      <c r="S24" s="377"/>
      <c r="T24" s="377"/>
      <c r="U24" s="377"/>
      <c r="V24" s="378"/>
      <c r="W24" s="466"/>
      <c r="X24" s="403"/>
      <c r="Y24" s="404"/>
      <c r="Z24" s="379" t="s">
        <v>172</v>
      </c>
      <c r="AA24" s="380"/>
      <c r="AB24" s="380"/>
      <c r="AC24" s="380"/>
      <c r="AD24" s="380"/>
      <c r="AE24" s="380"/>
      <c r="AF24" s="380"/>
      <c r="AG24" s="381"/>
      <c r="AH24" s="376">
        <v>993</v>
      </c>
      <c r="AI24" s="377"/>
      <c r="AJ24" s="377"/>
      <c r="AK24" s="377"/>
      <c r="AL24" s="378"/>
      <c r="AM24" s="376">
        <v>3093195</v>
      </c>
      <c r="AN24" s="377"/>
      <c r="AO24" s="377"/>
      <c r="AP24" s="377"/>
      <c r="AQ24" s="377"/>
      <c r="AR24" s="378"/>
      <c r="AS24" s="376">
        <v>3115</v>
      </c>
      <c r="AT24" s="377"/>
      <c r="AU24" s="377"/>
      <c r="AV24" s="377"/>
      <c r="AW24" s="377"/>
      <c r="AX24" s="436"/>
      <c r="AY24" s="396" t="s">
        <v>173</v>
      </c>
      <c r="AZ24" s="397"/>
      <c r="BA24" s="397"/>
      <c r="BB24" s="397"/>
      <c r="BC24" s="397"/>
      <c r="BD24" s="397"/>
      <c r="BE24" s="397"/>
      <c r="BF24" s="397"/>
      <c r="BG24" s="397"/>
      <c r="BH24" s="397"/>
      <c r="BI24" s="397"/>
      <c r="BJ24" s="397"/>
      <c r="BK24" s="397"/>
      <c r="BL24" s="397"/>
      <c r="BM24" s="398"/>
      <c r="BN24" s="423">
        <v>23145435</v>
      </c>
      <c r="BO24" s="424"/>
      <c r="BP24" s="424"/>
      <c r="BQ24" s="424"/>
      <c r="BR24" s="424"/>
      <c r="BS24" s="424"/>
      <c r="BT24" s="424"/>
      <c r="BU24" s="425"/>
      <c r="BV24" s="423">
        <v>24556887</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174</v>
      </c>
      <c r="F25" s="380"/>
      <c r="G25" s="380"/>
      <c r="H25" s="380"/>
      <c r="I25" s="380"/>
      <c r="J25" s="380"/>
      <c r="K25" s="381"/>
      <c r="L25" s="376">
        <v>1</v>
      </c>
      <c r="M25" s="377"/>
      <c r="N25" s="377"/>
      <c r="O25" s="377"/>
      <c r="P25" s="378"/>
      <c r="Q25" s="376">
        <v>7605</v>
      </c>
      <c r="R25" s="377"/>
      <c r="S25" s="377"/>
      <c r="T25" s="377"/>
      <c r="U25" s="377"/>
      <c r="V25" s="378"/>
      <c r="W25" s="466"/>
      <c r="X25" s="403"/>
      <c r="Y25" s="404"/>
      <c r="Z25" s="379" t="s">
        <v>175</v>
      </c>
      <c r="AA25" s="380"/>
      <c r="AB25" s="380"/>
      <c r="AC25" s="380"/>
      <c r="AD25" s="380"/>
      <c r="AE25" s="380"/>
      <c r="AF25" s="380"/>
      <c r="AG25" s="381"/>
      <c r="AH25" s="376" t="s">
        <v>137</v>
      </c>
      <c r="AI25" s="377"/>
      <c r="AJ25" s="377"/>
      <c r="AK25" s="377"/>
      <c r="AL25" s="378"/>
      <c r="AM25" s="376" t="s">
        <v>129</v>
      </c>
      <c r="AN25" s="377"/>
      <c r="AO25" s="377"/>
      <c r="AP25" s="377"/>
      <c r="AQ25" s="377"/>
      <c r="AR25" s="378"/>
      <c r="AS25" s="376" t="s">
        <v>129</v>
      </c>
      <c r="AT25" s="377"/>
      <c r="AU25" s="377"/>
      <c r="AV25" s="377"/>
      <c r="AW25" s="377"/>
      <c r="AX25" s="436"/>
      <c r="AY25" s="449" t="s">
        <v>176</v>
      </c>
      <c r="AZ25" s="450"/>
      <c r="BA25" s="450"/>
      <c r="BB25" s="450"/>
      <c r="BC25" s="450"/>
      <c r="BD25" s="450"/>
      <c r="BE25" s="450"/>
      <c r="BF25" s="450"/>
      <c r="BG25" s="450"/>
      <c r="BH25" s="450"/>
      <c r="BI25" s="450"/>
      <c r="BJ25" s="450"/>
      <c r="BK25" s="450"/>
      <c r="BL25" s="450"/>
      <c r="BM25" s="451"/>
      <c r="BN25" s="452">
        <v>19104437</v>
      </c>
      <c r="BO25" s="453"/>
      <c r="BP25" s="453"/>
      <c r="BQ25" s="453"/>
      <c r="BR25" s="453"/>
      <c r="BS25" s="453"/>
      <c r="BT25" s="453"/>
      <c r="BU25" s="454"/>
      <c r="BV25" s="452">
        <v>25667750</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177</v>
      </c>
      <c r="F26" s="380"/>
      <c r="G26" s="380"/>
      <c r="H26" s="380"/>
      <c r="I26" s="380"/>
      <c r="J26" s="380"/>
      <c r="K26" s="381"/>
      <c r="L26" s="376">
        <v>1</v>
      </c>
      <c r="M26" s="377"/>
      <c r="N26" s="377"/>
      <c r="O26" s="377"/>
      <c r="P26" s="378"/>
      <c r="Q26" s="376">
        <v>7458</v>
      </c>
      <c r="R26" s="377"/>
      <c r="S26" s="377"/>
      <c r="T26" s="377"/>
      <c r="U26" s="377"/>
      <c r="V26" s="378"/>
      <c r="W26" s="466"/>
      <c r="X26" s="403"/>
      <c r="Y26" s="404"/>
      <c r="Z26" s="379" t="s">
        <v>178</v>
      </c>
      <c r="AA26" s="434"/>
      <c r="AB26" s="434"/>
      <c r="AC26" s="434"/>
      <c r="AD26" s="434"/>
      <c r="AE26" s="434"/>
      <c r="AF26" s="434"/>
      <c r="AG26" s="435"/>
      <c r="AH26" s="376">
        <v>84</v>
      </c>
      <c r="AI26" s="377"/>
      <c r="AJ26" s="377"/>
      <c r="AK26" s="377"/>
      <c r="AL26" s="378"/>
      <c r="AM26" s="376">
        <v>271908</v>
      </c>
      <c r="AN26" s="377"/>
      <c r="AO26" s="377"/>
      <c r="AP26" s="377"/>
      <c r="AQ26" s="377"/>
      <c r="AR26" s="378"/>
      <c r="AS26" s="376">
        <v>3237</v>
      </c>
      <c r="AT26" s="377"/>
      <c r="AU26" s="377"/>
      <c r="AV26" s="377"/>
      <c r="AW26" s="377"/>
      <c r="AX26" s="436"/>
      <c r="AY26" s="463" t="s">
        <v>179</v>
      </c>
      <c r="AZ26" s="383"/>
      <c r="BA26" s="383"/>
      <c r="BB26" s="383"/>
      <c r="BC26" s="383"/>
      <c r="BD26" s="383"/>
      <c r="BE26" s="383"/>
      <c r="BF26" s="383"/>
      <c r="BG26" s="383"/>
      <c r="BH26" s="383"/>
      <c r="BI26" s="383"/>
      <c r="BJ26" s="383"/>
      <c r="BK26" s="383"/>
      <c r="BL26" s="383"/>
      <c r="BM26" s="464"/>
      <c r="BN26" s="423">
        <v>150000</v>
      </c>
      <c r="BO26" s="424"/>
      <c r="BP26" s="424"/>
      <c r="BQ26" s="424"/>
      <c r="BR26" s="424"/>
      <c r="BS26" s="424"/>
      <c r="BT26" s="424"/>
      <c r="BU26" s="425"/>
      <c r="BV26" s="423">
        <v>115000</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180</v>
      </c>
      <c r="F27" s="380"/>
      <c r="G27" s="380"/>
      <c r="H27" s="380"/>
      <c r="I27" s="380"/>
      <c r="J27" s="380"/>
      <c r="K27" s="381"/>
      <c r="L27" s="376">
        <v>1</v>
      </c>
      <c r="M27" s="377"/>
      <c r="N27" s="377"/>
      <c r="O27" s="377"/>
      <c r="P27" s="378"/>
      <c r="Q27" s="376">
        <v>6250</v>
      </c>
      <c r="R27" s="377"/>
      <c r="S27" s="377"/>
      <c r="T27" s="377"/>
      <c r="U27" s="377"/>
      <c r="V27" s="378"/>
      <c r="W27" s="466"/>
      <c r="X27" s="403"/>
      <c r="Y27" s="404"/>
      <c r="Z27" s="379" t="s">
        <v>181</v>
      </c>
      <c r="AA27" s="380"/>
      <c r="AB27" s="380"/>
      <c r="AC27" s="380"/>
      <c r="AD27" s="380"/>
      <c r="AE27" s="380"/>
      <c r="AF27" s="380"/>
      <c r="AG27" s="381"/>
      <c r="AH27" s="376">
        <v>16</v>
      </c>
      <c r="AI27" s="377"/>
      <c r="AJ27" s="377"/>
      <c r="AK27" s="377"/>
      <c r="AL27" s="378"/>
      <c r="AM27" s="376">
        <v>55632</v>
      </c>
      <c r="AN27" s="377"/>
      <c r="AO27" s="377"/>
      <c r="AP27" s="377"/>
      <c r="AQ27" s="377"/>
      <c r="AR27" s="378"/>
      <c r="AS27" s="376">
        <v>3477</v>
      </c>
      <c r="AT27" s="377"/>
      <c r="AU27" s="377"/>
      <c r="AV27" s="377"/>
      <c r="AW27" s="377"/>
      <c r="AX27" s="436"/>
      <c r="AY27" s="460" t="s">
        <v>182</v>
      </c>
      <c r="AZ27" s="461"/>
      <c r="BA27" s="461"/>
      <c r="BB27" s="461"/>
      <c r="BC27" s="461"/>
      <c r="BD27" s="461"/>
      <c r="BE27" s="461"/>
      <c r="BF27" s="461"/>
      <c r="BG27" s="461"/>
      <c r="BH27" s="461"/>
      <c r="BI27" s="461"/>
      <c r="BJ27" s="461"/>
      <c r="BK27" s="461"/>
      <c r="BL27" s="461"/>
      <c r="BM27" s="462"/>
      <c r="BN27" s="457" t="s">
        <v>137</v>
      </c>
      <c r="BO27" s="458"/>
      <c r="BP27" s="458"/>
      <c r="BQ27" s="458"/>
      <c r="BR27" s="458"/>
      <c r="BS27" s="458"/>
      <c r="BT27" s="458"/>
      <c r="BU27" s="459"/>
      <c r="BV27" s="457" t="s">
        <v>137</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183</v>
      </c>
      <c r="F28" s="380"/>
      <c r="G28" s="380"/>
      <c r="H28" s="380"/>
      <c r="I28" s="380"/>
      <c r="J28" s="380"/>
      <c r="K28" s="381"/>
      <c r="L28" s="376">
        <v>1</v>
      </c>
      <c r="M28" s="377"/>
      <c r="N28" s="377"/>
      <c r="O28" s="377"/>
      <c r="P28" s="378"/>
      <c r="Q28" s="376">
        <v>5600</v>
      </c>
      <c r="R28" s="377"/>
      <c r="S28" s="377"/>
      <c r="T28" s="377"/>
      <c r="U28" s="377"/>
      <c r="V28" s="378"/>
      <c r="W28" s="466"/>
      <c r="X28" s="403"/>
      <c r="Y28" s="404"/>
      <c r="Z28" s="379" t="s">
        <v>184</v>
      </c>
      <c r="AA28" s="380"/>
      <c r="AB28" s="380"/>
      <c r="AC28" s="380"/>
      <c r="AD28" s="380"/>
      <c r="AE28" s="380"/>
      <c r="AF28" s="380"/>
      <c r="AG28" s="381"/>
      <c r="AH28" s="376" t="s">
        <v>129</v>
      </c>
      <c r="AI28" s="377"/>
      <c r="AJ28" s="377"/>
      <c r="AK28" s="377"/>
      <c r="AL28" s="378"/>
      <c r="AM28" s="376" t="s">
        <v>185</v>
      </c>
      <c r="AN28" s="377"/>
      <c r="AO28" s="377"/>
      <c r="AP28" s="377"/>
      <c r="AQ28" s="377"/>
      <c r="AR28" s="378"/>
      <c r="AS28" s="376" t="s">
        <v>137</v>
      </c>
      <c r="AT28" s="377"/>
      <c r="AU28" s="377"/>
      <c r="AV28" s="377"/>
      <c r="AW28" s="377"/>
      <c r="AX28" s="436"/>
      <c r="AY28" s="440" t="s">
        <v>186</v>
      </c>
      <c r="AZ28" s="441"/>
      <c r="BA28" s="441"/>
      <c r="BB28" s="442"/>
      <c r="BC28" s="449" t="s">
        <v>48</v>
      </c>
      <c r="BD28" s="450"/>
      <c r="BE28" s="450"/>
      <c r="BF28" s="450"/>
      <c r="BG28" s="450"/>
      <c r="BH28" s="450"/>
      <c r="BI28" s="450"/>
      <c r="BJ28" s="450"/>
      <c r="BK28" s="450"/>
      <c r="BL28" s="450"/>
      <c r="BM28" s="451"/>
      <c r="BN28" s="452">
        <v>4323453</v>
      </c>
      <c r="BO28" s="453"/>
      <c r="BP28" s="453"/>
      <c r="BQ28" s="453"/>
      <c r="BR28" s="453"/>
      <c r="BS28" s="453"/>
      <c r="BT28" s="453"/>
      <c r="BU28" s="454"/>
      <c r="BV28" s="452">
        <v>3648335</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187</v>
      </c>
      <c r="F29" s="380"/>
      <c r="G29" s="380"/>
      <c r="H29" s="380"/>
      <c r="I29" s="380"/>
      <c r="J29" s="380"/>
      <c r="K29" s="381"/>
      <c r="L29" s="376">
        <v>22</v>
      </c>
      <c r="M29" s="377"/>
      <c r="N29" s="377"/>
      <c r="O29" s="377"/>
      <c r="P29" s="378"/>
      <c r="Q29" s="376">
        <v>5450</v>
      </c>
      <c r="R29" s="377"/>
      <c r="S29" s="377"/>
      <c r="T29" s="377"/>
      <c r="U29" s="377"/>
      <c r="V29" s="378"/>
      <c r="W29" s="467"/>
      <c r="X29" s="468"/>
      <c r="Y29" s="469"/>
      <c r="Z29" s="379" t="s">
        <v>188</v>
      </c>
      <c r="AA29" s="380"/>
      <c r="AB29" s="380"/>
      <c r="AC29" s="380"/>
      <c r="AD29" s="380"/>
      <c r="AE29" s="380"/>
      <c r="AF29" s="380"/>
      <c r="AG29" s="381"/>
      <c r="AH29" s="376">
        <v>1009</v>
      </c>
      <c r="AI29" s="377"/>
      <c r="AJ29" s="377"/>
      <c r="AK29" s="377"/>
      <c r="AL29" s="378"/>
      <c r="AM29" s="376">
        <v>3148827</v>
      </c>
      <c r="AN29" s="377"/>
      <c r="AO29" s="377"/>
      <c r="AP29" s="377"/>
      <c r="AQ29" s="377"/>
      <c r="AR29" s="378"/>
      <c r="AS29" s="376">
        <v>3121</v>
      </c>
      <c r="AT29" s="377"/>
      <c r="AU29" s="377"/>
      <c r="AV29" s="377"/>
      <c r="AW29" s="377"/>
      <c r="AX29" s="436"/>
      <c r="AY29" s="443"/>
      <c r="AZ29" s="444"/>
      <c r="BA29" s="444"/>
      <c r="BB29" s="445"/>
      <c r="BC29" s="437" t="s">
        <v>189</v>
      </c>
      <c r="BD29" s="438"/>
      <c r="BE29" s="438"/>
      <c r="BF29" s="438"/>
      <c r="BG29" s="438"/>
      <c r="BH29" s="438"/>
      <c r="BI29" s="438"/>
      <c r="BJ29" s="438"/>
      <c r="BK29" s="438"/>
      <c r="BL29" s="438"/>
      <c r="BM29" s="439"/>
      <c r="BN29" s="423">
        <v>327270</v>
      </c>
      <c r="BO29" s="424"/>
      <c r="BP29" s="424"/>
      <c r="BQ29" s="424"/>
      <c r="BR29" s="424"/>
      <c r="BS29" s="424"/>
      <c r="BT29" s="424"/>
      <c r="BU29" s="425"/>
      <c r="BV29" s="423">
        <v>327268</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190</v>
      </c>
      <c r="X30" s="391"/>
      <c r="Y30" s="391"/>
      <c r="Z30" s="391"/>
      <c r="AA30" s="391"/>
      <c r="AB30" s="391"/>
      <c r="AC30" s="391"/>
      <c r="AD30" s="391"/>
      <c r="AE30" s="391"/>
      <c r="AF30" s="391"/>
      <c r="AG30" s="392"/>
      <c r="AH30" s="393">
        <v>98.5</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7196700</v>
      </c>
      <c r="BO30" s="458"/>
      <c r="BP30" s="458"/>
      <c r="BQ30" s="458"/>
      <c r="BR30" s="458"/>
      <c r="BS30" s="458"/>
      <c r="BT30" s="458"/>
      <c r="BU30" s="459"/>
      <c r="BV30" s="457">
        <v>7316459</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191</v>
      </c>
      <c r="D32" s="382"/>
      <c r="E32" s="382"/>
      <c r="F32" s="382"/>
      <c r="G32" s="382"/>
      <c r="H32" s="382"/>
      <c r="I32" s="382"/>
      <c r="J32" s="382"/>
      <c r="K32" s="382"/>
      <c r="L32" s="382"/>
      <c r="M32" s="382"/>
      <c r="N32" s="382"/>
      <c r="O32" s="382"/>
      <c r="P32" s="382"/>
      <c r="Q32" s="382"/>
      <c r="R32" s="382"/>
      <c r="S32" s="382"/>
      <c r="U32" s="383" t="s">
        <v>192</v>
      </c>
      <c r="V32" s="383"/>
      <c r="W32" s="383"/>
      <c r="X32" s="383"/>
      <c r="Y32" s="383"/>
      <c r="Z32" s="383"/>
      <c r="AA32" s="383"/>
      <c r="AB32" s="383"/>
      <c r="AC32" s="383"/>
      <c r="AD32" s="383"/>
      <c r="AE32" s="383"/>
      <c r="AF32" s="383"/>
      <c r="AG32" s="383"/>
      <c r="AH32" s="383"/>
      <c r="AI32" s="383"/>
      <c r="AJ32" s="383"/>
      <c r="AK32" s="383"/>
      <c r="AM32" s="383" t="s">
        <v>193</v>
      </c>
      <c r="AN32" s="383"/>
      <c r="AO32" s="383"/>
      <c r="AP32" s="383"/>
      <c r="AQ32" s="383"/>
      <c r="AR32" s="383"/>
      <c r="AS32" s="383"/>
      <c r="AT32" s="383"/>
      <c r="AU32" s="383"/>
      <c r="AV32" s="383"/>
      <c r="AW32" s="383"/>
      <c r="AX32" s="383"/>
      <c r="AY32" s="383"/>
      <c r="AZ32" s="383"/>
      <c r="BA32" s="383"/>
      <c r="BB32" s="383"/>
      <c r="BC32" s="383"/>
      <c r="BE32" s="383" t="s">
        <v>194</v>
      </c>
      <c r="BF32" s="383"/>
      <c r="BG32" s="383"/>
      <c r="BH32" s="383"/>
      <c r="BI32" s="383"/>
      <c r="BJ32" s="383"/>
      <c r="BK32" s="383"/>
      <c r="BL32" s="383"/>
      <c r="BM32" s="383"/>
      <c r="BN32" s="383"/>
      <c r="BO32" s="383"/>
      <c r="BP32" s="383"/>
      <c r="BQ32" s="383"/>
      <c r="BR32" s="383"/>
      <c r="BS32" s="383"/>
      <c r="BT32" s="383"/>
      <c r="BU32" s="383"/>
      <c r="BW32" s="383" t="s">
        <v>195</v>
      </c>
      <c r="BX32" s="383"/>
      <c r="BY32" s="383"/>
      <c r="BZ32" s="383"/>
      <c r="CA32" s="383"/>
      <c r="CB32" s="383"/>
      <c r="CC32" s="383"/>
      <c r="CD32" s="383"/>
      <c r="CE32" s="383"/>
      <c r="CF32" s="383"/>
      <c r="CG32" s="383"/>
      <c r="CH32" s="383"/>
      <c r="CI32" s="383"/>
      <c r="CJ32" s="383"/>
      <c r="CK32" s="383"/>
      <c r="CL32" s="383"/>
      <c r="CM32" s="383"/>
      <c r="CO32" s="383" t="s">
        <v>196</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197</v>
      </c>
      <c r="D33" s="375"/>
      <c r="E33" s="374" t="s">
        <v>198</v>
      </c>
      <c r="F33" s="374"/>
      <c r="G33" s="374"/>
      <c r="H33" s="374"/>
      <c r="I33" s="374"/>
      <c r="J33" s="374"/>
      <c r="K33" s="374"/>
      <c r="L33" s="374"/>
      <c r="M33" s="374"/>
      <c r="N33" s="374"/>
      <c r="O33" s="374"/>
      <c r="P33" s="374"/>
      <c r="Q33" s="374"/>
      <c r="R33" s="374"/>
      <c r="S33" s="374"/>
      <c r="T33" s="203"/>
      <c r="U33" s="375" t="s">
        <v>199</v>
      </c>
      <c r="V33" s="375"/>
      <c r="W33" s="374" t="s">
        <v>200</v>
      </c>
      <c r="X33" s="374"/>
      <c r="Y33" s="374"/>
      <c r="Z33" s="374"/>
      <c r="AA33" s="374"/>
      <c r="AB33" s="374"/>
      <c r="AC33" s="374"/>
      <c r="AD33" s="374"/>
      <c r="AE33" s="374"/>
      <c r="AF33" s="374"/>
      <c r="AG33" s="374"/>
      <c r="AH33" s="374"/>
      <c r="AI33" s="374"/>
      <c r="AJ33" s="374"/>
      <c r="AK33" s="374"/>
      <c r="AL33" s="203"/>
      <c r="AM33" s="375" t="s">
        <v>201</v>
      </c>
      <c r="AN33" s="375"/>
      <c r="AO33" s="374" t="s">
        <v>202</v>
      </c>
      <c r="AP33" s="374"/>
      <c r="AQ33" s="374"/>
      <c r="AR33" s="374"/>
      <c r="AS33" s="374"/>
      <c r="AT33" s="374"/>
      <c r="AU33" s="374"/>
      <c r="AV33" s="374"/>
      <c r="AW33" s="374"/>
      <c r="AX33" s="374"/>
      <c r="AY33" s="374"/>
      <c r="AZ33" s="374"/>
      <c r="BA33" s="374"/>
      <c r="BB33" s="374"/>
      <c r="BC33" s="374"/>
      <c r="BD33" s="204"/>
      <c r="BE33" s="374" t="s">
        <v>203</v>
      </c>
      <c r="BF33" s="374"/>
      <c r="BG33" s="374" t="s">
        <v>204</v>
      </c>
      <c r="BH33" s="374"/>
      <c r="BI33" s="374"/>
      <c r="BJ33" s="374"/>
      <c r="BK33" s="374"/>
      <c r="BL33" s="374"/>
      <c r="BM33" s="374"/>
      <c r="BN33" s="374"/>
      <c r="BO33" s="374"/>
      <c r="BP33" s="374"/>
      <c r="BQ33" s="374"/>
      <c r="BR33" s="374"/>
      <c r="BS33" s="374"/>
      <c r="BT33" s="374"/>
      <c r="BU33" s="374"/>
      <c r="BV33" s="204"/>
      <c r="BW33" s="375" t="s">
        <v>203</v>
      </c>
      <c r="BX33" s="375"/>
      <c r="BY33" s="374" t="s">
        <v>205</v>
      </c>
      <c r="BZ33" s="374"/>
      <c r="CA33" s="374"/>
      <c r="CB33" s="374"/>
      <c r="CC33" s="374"/>
      <c r="CD33" s="374"/>
      <c r="CE33" s="374"/>
      <c r="CF33" s="374"/>
      <c r="CG33" s="374"/>
      <c r="CH33" s="374"/>
      <c r="CI33" s="374"/>
      <c r="CJ33" s="374"/>
      <c r="CK33" s="374"/>
      <c r="CL33" s="374"/>
      <c r="CM33" s="374"/>
      <c r="CN33" s="203"/>
      <c r="CO33" s="375" t="s">
        <v>197</v>
      </c>
      <c r="CP33" s="375"/>
      <c r="CQ33" s="374" t="s">
        <v>206</v>
      </c>
      <c r="CR33" s="374"/>
      <c r="CS33" s="374"/>
      <c r="CT33" s="374"/>
      <c r="CU33" s="374"/>
      <c r="CV33" s="374"/>
      <c r="CW33" s="374"/>
      <c r="CX33" s="374"/>
      <c r="CY33" s="374"/>
      <c r="CZ33" s="374"/>
      <c r="DA33" s="374"/>
      <c r="DB33" s="374"/>
      <c r="DC33" s="374"/>
      <c r="DD33" s="374"/>
      <c r="DE33" s="374"/>
      <c r="DF33" s="203"/>
      <c r="DG33" s="373" t="s">
        <v>207</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3</v>
      </c>
      <c r="V34" s="371"/>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78"/>
      <c r="AM34" s="371">
        <f>IF(AO34="","",MAX(C34:D43,U34:V43)+1)</f>
        <v>6</v>
      </c>
      <c r="AN34" s="371"/>
      <c r="AO34" s="372" t="str">
        <f>IF('各会計、関係団体の財政状況及び健全化判断比率'!B31="","",'各会計、関係団体の財政状況及び健全化判断比率'!B31)</f>
        <v>市立病院事業会計</v>
      </c>
      <c r="AP34" s="372"/>
      <c r="AQ34" s="372"/>
      <c r="AR34" s="372"/>
      <c r="AS34" s="372"/>
      <c r="AT34" s="372"/>
      <c r="AU34" s="372"/>
      <c r="AV34" s="372"/>
      <c r="AW34" s="372"/>
      <c r="AX34" s="372"/>
      <c r="AY34" s="372"/>
      <c r="AZ34" s="372"/>
      <c r="BA34" s="372"/>
      <c r="BB34" s="372"/>
      <c r="BC34" s="372"/>
      <c r="BD34" s="178"/>
      <c r="BE34" s="371" t="str">
        <f>IF(BG34="","",MAX(C34:D43,U34:V43,AM34:AN43)+1)</f>
        <v/>
      </c>
      <c r="BF34" s="371"/>
      <c r="BG34" s="372"/>
      <c r="BH34" s="372"/>
      <c r="BI34" s="372"/>
      <c r="BJ34" s="372"/>
      <c r="BK34" s="372"/>
      <c r="BL34" s="372"/>
      <c r="BM34" s="372"/>
      <c r="BN34" s="372"/>
      <c r="BO34" s="372"/>
      <c r="BP34" s="372"/>
      <c r="BQ34" s="372"/>
      <c r="BR34" s="372"/>
      <c r="BS34" s="372"/>
      <c r="BT34" s="372"/>
      <c r="BU34" s="372"/>
      <c r="BV34" s="178"/>
      <c r="BW34" s="371">
        <f>IF(BY34="","",MAX(C34:D43,U34:V43,AM34:AN43,BE34:BF43)+1)</f>
        <v>8</v>
      </c>
      <c r="BX34" s="371"/>
      <c r="BY34" s="372" t="str">
        <f>IF('各会計、関係団体の財政状況及び健全化判断比率'!B68="","",'各会計、関係団体の財政状況及び健全化判断比率'!B68)</f>
        <v>東京市町村総合事務組合（一般会計）</v>
      </c>
      <c r="BZ34" s="372"/>
      <c r="CA34" s="372"/>
      <c r="CB34" s="372"/>
      <c r="CC34" s="372"/>
      <c r="CD34" s="372"/>
      <c r="CE34" s="372"/>
      <c r="CF34" s="372"/>
      <c r="CG34" s="372"/>
      <c r="CH34" s="372"/>
      <c r="CI34" s="372"/>
      <c r="CJ34" s="372"/>
      <c r="CK34" s="372"/>
      <c r="CL34" s="372"/>
      <c r="CM34" s="372"/>
      <c r="CN34" s="178"/>
      <c r="CO34" s="371">
        <f>IF(CQ34="","",MAX(C34:D43,U34:V43,AM34:AN43,BE34:BF43,BW34:BX43)+1)</f>
        <v>17</v>
      </c>
      <c r="CP34" s="371"/>
      <c r="CQ34" s="372" t="str">
        <f>IF('各会計、関係団体の財政状況及び健全化判断比率'!BS7="","",'各会計、関係団体の財政状況及び健全化判断比率'!BS7)</f>
        <v>日野市土地開発公社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土地区画整理事業特別会計</v>
      </c>
      <c r="F35" s="372"/>
      <c r="G35" s="372"/>
      <c r="H35" s="372"/>
      <c r="I35" s="372"/>
      <c r="J35" s="372"/>
      <c r="K35" s="372"/>
      <c r="L35" s="372"/>
      <c r="M35" s="372"/>
      <c r="N35" s="372"/>
      <c r="O35" s="372"/>
      <c r="P35" s="372"/>
      <c r="Q35" s="372"/>
      <c r="R35" s="372"/>
      <c r="S35" s="372"/>
      <c r="T35" s="178"/>
      <c r="U35" s="371">
        <f>IF(W35="","",U34+1)</f>
        <v>4</v>
      </c>
      <c r="V35" s="371"/>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78"/>
      <c r="AM35" s="371">
        <f t="shared" ref="AM35:AM43" si="0">IF(AO35="","",AM34+1)</f>
        <v>7</v>
      </c>
      <c r="AN35" s="371"/>
      <c r="AO35" s="372" t="str">
        <f>IF('各会計、関係団体の財政状況及び健全化判断比率'!B32="","",'各会計、関係団体の財政状況及び健全化判断比率'!B32)</f>
        <v>下水道事業会計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9</v>
      </c>
      <c r="BX35" s="371"/>
      <c r="BY35" s="372" t="str">
        <f>IF('各会計、関係団体の財政状況及び健全化判断比率'!B69="","",'各会計、関係団体の財政状況及び健全化判断比率'!B69)</f>
        <v>東京市町村総合事務組合（東京都市町村民交通災害共済事業特別会計）</v>
      </c>
      <c r="BZ35" s="372"/>
      <c r="CA35" s="372"/>
      <c r="CB35" s="372"/>
      <c r="CC35" s="372"/>
      <c r="CD35" s="372"/>
      <c r="CE35" s="372"/>
      <c r="CF35" s="372"/>
      <c r="CG35" s="372"/>
      <c r="CH35" s="372"/>
      <c r="CI35" s="372"/>
      <c r="CJ35" s="372"/>
      <c r="CK35" s="372"/>
      <c r="CL35" s="372"/>
      <c r="CM35" s="372"/>
      <c r="CN35" s="178"/>
      <c r="CO35" s="371">
        <f t="shared" ref="CO35:CO43" si="3">IF(CQ35="","",CO34+1)</f>
        <v>18</v>
      </c>
      <c r="CP35" s="371"/>
      <c r="CQ35" s="372" t="str">
        <f>IF('各会計、関係団体の財政状況及び健全化判断比率'!BS8="","",'各会計、関係団体の財政状況及び健全化判断比率'!BS8)</f>
        <v>株式会社日野市企業公社</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f t="shared" ref="U36:U43" si="4">IF(W36="","",U35+1)</f>
        <v>5</v>
      </c>
      <c r="V36" s="371"/>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10</v>
      </c>
      <c r="BX36" s="371"/>
      <c r="BY36" s="372" t="str">
        <f>IF('各会計、関係団体の財政状況及び健全化判断比率'!B70="","",'各会計、関係団体の財政状況及び健全化判断比率'!B70)</f>
        <v>東京都十一市競輪事業組合</v>
      </c>
      <c r="BZ36" s="372"/>
      <c r="CA36" s="372"/>
      <c r="CB36" s="372"/>
      <c r="CC36" s="372"/>
      <c r="CD36" s="372"/>
      <c r="CE36" s="372"/>
      <c r="CF36" s="372"/>
      <c r="CG36" s="372"/>
      <c r="CH36" s="372"/>
      <c r="CI36" s="372"/>
      <c r="CJ36" s="372"/>
      <c r="CK36" s="372"/>
      <c r="CL36" s="372"/>
      <c r="CM36" s="372"/>
      <c r="CN36" s="178"/>
      <c r="CO36" s="371">
        <f t="shared" si="3"/>
        <v>19</v>
      </c>
      <c r="CP36" s="371"/>
      <c r="CQ36" s="372" t="str">
        <f>IF('各会計、関係団体の財政状況及び健全化判断比率'!BS9="","",'各会計、関係団体の財政状況及び健全化判断比率'!BS9)</f>
        <v>公益財団法人日野市環境緑化協会</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11</v>
      </c>
      <c r="BX37" s="371"/>
      <c r="BY37" s="372" t="str">
        <f>IF('各会計、関係団体の財政状況及び健全化判断比率'!B71="","",'各会計、関係団体の財政状況及び健全化判断比率'!B71)</f>
        <v>東京都四市競艇事業組合</v>
      </c>
      <c r="BZ37" s="372"/>
      <c r="CA37" s="372"/>
      <c r="CB37" s="372"/>
      <c r="CC37" s="372"/>
      <c r="CD37" s="372"/>
      <c r="CE37" s="372"/>
      <c r="CF37" s="372"/>
      <c r="CG37" s="372"/>
      <c r="CH37" s="372"/>
      <c r="CI37" s="372"/>
      <c r="CJ37" s="372"/>
      <c r="CK37" s="372"/>
      <c r="CL37" s="372"/>
      <c r="CM37" s="372"/>
      <c r="CN37" s="178"/>
      <c r="CO37" s="371">
        <f t="shared" si="3"/>
        <v>20</v>
      </c>
      <c r="CP37" s="371"/>
      <c r="CQ37" s="372" t="str">
        <f>IF('各会計、関係団体の財政状況及び健全化判断比率'!BS10="","",'各会計、関係団体の財政状況及び健全化判断比率'!BS10)</f>
        <v>多摩都市モノレール株式会社</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12</v>
      </c>
      <c r="BX38" s="371"/>
      <c r="BY38" s="372" t="str">
        <f>IF('各会計、関係団体の財政状況及び健全化判断比率'!B72="","",'各会計、関係団体の財政状況及び健全化判断比率'!B72)</f>
        <v>東京たま広域資源循環組合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13</v>
      </c>
      <c r="BX39" s="371"/>
      <c r="BY39" s="372" t="str">
        <f>IF('各会計、関係団体の財政状況及び健全化判断比率'!B73="","",'各会計、関係団体の財政状況及び健全化判断比率'!B73)</f>
        <v>南多摩斎場組合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14</v>
      </c>
      <c r="BX40" s="371"/>
      <c r="BY40" s="372" t="str">
        <f>IF('各会計、関係団体の財政状況及び健全化判断比率'!B74="","",'各会計、関係団体の財政状況及び健全化判断比率'!B74)</f>
        <v>東京都後期高齢者医療広域連合（一般会計）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15</v>
      </c>
      <c r="BX41" s="371"/>
      <c r="BY41" s="372" t="str">
        <f>IF('各会計、関係団体の財政状況及び健全化判断比率'!B75="","",'各会計、関係団体の財政状況及び健全化判断比率'!B75)</f>
        <v>東京都後期高齢者医療広域連合（後期高齢者医療特別会計）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16</v>
      </c>
      <c r="BX42" s="371"/>
      <c r="BY42" s="372" t="str">
        <f>IF('各会計、関係団体の財政状況及び健全化判断比率'!B76="","",'各会計、関係団体の財政状況及び健全化判断比率'!B76)</f>
        <v>浅川清流環境組合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368" t="s">
        <v>209</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210</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211</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212</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213</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214</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215</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8" t="s">
        <v>587</v>
      </c>
      <c r="F53" s="368"/>
      <c r="G53" s="368"/>
      <c r="H53" s="368"/>
      <c r="I53" s="368"/>
      <c r="J53" s="368"/>
      <c r="K53" s="368"/>
      <c r="L53" s="368"/>
      <c r="M53" s="368"/>
      <c r="N53" s="368"/>
      <c r="O53" s="368"/>
      <c r="P53" s="368"/>
      <c r="Q53" s="368"/>
      <c r="R53" s="368"/>
      <c r="S53" s="368"/>
      <c r="T53" s="368"/>
      <c r="U53" s="368"/>
      <c r="V53" s="368"/>
      <c r="W53" s="368"/>
      <c r="X53" s="368"/>
      <c r="Y53" s="368"/>
      <c r="Z53" s="368"/>
      <c r="AA53" s="368"/>
      <c r="AB53" s="368"/>
      <c r="AC53" s="368"/>
      <c r="AD53" s="368"/>
      <c r="AE53" s="368"/>
      <c r="AF53" s="368"/>
      <c r="AG53" s="368"/>
      <c r="AH53" s="368"/>
      <c r="AI53" s="368"/>
      <c r="AJ53" s="368"/>
      <c r="AK53" s="368"/>
      <c r="AL53" s="368"/>
      <c r="AM53" s="368"/>
      <c r="AN53" s="368"/>
      <c r="AO53" s="368"/>
      <c r="AP53" s="368"/>
      <c r="AQ53" s="368"/>
      <c r="AR53" s="368"/>
      <c r="AS53" s="368"/>
      <c r="AT53" s="368"/>
      <c r="AU53" s="368"/>
      <c r="AV53" s="368"/>
      <c r="AW53" s="368"/>
      <c r="AX53" s="368"/>
      <c r="AY53" s="368"/>
      <c r="AZ53" s="368"/>
      <c r="BA53" s="368"/>
      <c r="BB53" s="368"/>
      <c r="BC53" s="368"/>
      <c r="BD53" s="368"/>
      <c r="BE53" s="368"/>
      <c r="BF53" s="368"/>
      <c r="BG53" s="368"/>
      <c r="BH53" s="368"/>
      <c r="BI53" s="368"/>
      <c r="BJ53" s="368"/>
      <c r="BK53" s="368"/>
      <c r="BL53" s="368"/>
      <c r="BM53" s="368"/>
      <c r="BN53" s="368"/>
      <c r="BO53" s="368"/>
      <c r="BP53" s="368"/>
      <c r="BQ53" s="368"/>
      <c r="BR53" s="368"/>
      <c r="BS53" s="368"/>
      <c r="BT53" s="368"/>
      <c r="BU53" s="368"/>
      <c r="BV53" s="368"/>
      <c r="BW53" s="368"/>
      <c r="BX53" s="368"/>
      <c r="BY53" s="368"/>
      <c r="BZ53" s="368"/>
      <c r="CA53" s="368"/>
      <c r="CB53" s="368"/>
      <c r="CC53" s="368"/>
      <c r="CD53" s="368"/>
      <c r="CE53" s="368"/>
      <c r="CF53" s="368"/>
      <c r="CG53" s="368"/>
      <c r="CH53" s="368"/>
      <c r="CI53" s="368"/>
      <c r="CJ53" s="368"/>
      <c r="CK53" s="368"/>
      <c r="CL53" s="368"/>
      <c r="CM53" s="368"/>
      <c r="CN53" s="368"/>
      <c r="CO53" s="368"/>
      <c r="CP53" s="368"/>
      <c r="CQ53" s="368"/>
      <c r="CR53" s="368"/>
      <c r="CS53" s="368"/>
      <c r="CT53" s="368"/>
      <c r="CU53" s="368"/>
      <c r="CV53" s="368"/>
      <c r="CW53" s="368"/>
      <c r="CX53" s="368"/>
      <c r="CY53" s="368"/>
      <c r="CZ53" s="368"/>
      <c r="DA53" s="368"/>
      <c r="DB53" s="368"/>
      <c r="DC53" s="368"/>
      <c r="DD53" s="368"/>
      <c r="DE53" s="368"/>
      <c r="DF53" s="368"/>
      <c r="DG53" s="368"/>
      <c r="DH53" s="368"/>
      <c r="DI53" s="368"/>
    </row>
    <row r="54" spans="5:113" x14ac:dyDescent="0.15"/>
    <row r="55" spans="5:113" x14ac:dyDescent="0.15"/>
    <row r="56" spans="5:113" x14ac:dyDescent="0.15"/>
  </sheetData>
  <mergeCells count="446">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79" t="s">
        <v>572</v>
      </c>
      <c r="D34" s="1179"/>
      <c r="E34" s="1180"/>
      <c r="F34" s="32">
        <v>8.0299999999999994</v>
      </c>
      <c r="G34" s="33">
        <v>4.45</v>
      </c>
      <c r="H34" s="33">
        <v>5.35</v>
      </c>
      <c r="I34" s="33">
        <v>7.98</v>
      </c>
      <c r="J34" s="34">
        <v>13.69</v>
      </c>
      <c r="K34" s="22"/>
      <c r="L34" s="22"/>
      <c r="M34" s="22"/>
      <c r="N34" s="22"/>
      <c r="O34" s="22"/>
      <c r="P34" s="22"/>
    </row>
    <row r="35" spans="1:16" ht="39" customHeight="1" x14ac:dyDescent="0.15">
      <c r="A35" s="22"/>
      <c r="B35" s="35"/>
      <c r="C35" s="1173" t="s">
        <v>573</v>
      </c>
      <c r="D35" s="1174"/>
      <c r="E35" s="1175"/>
      <c r="F35" s="36">
        <v>2.58</v>
      </c>
      <c r="G35" s="37">
        <v>3.07</v>
      </c>
      <c r="H35" s="37">
        <v>2.63</v>
      </c>
      <c r="I35" s="37">
        <v>5</v>
      </c>
      <c r="J35" s="38">
        <v>6.92</v>
      </c>
      <c r="K35" s="22"/>
      <c r="L35" s="22"/>
      <c r="M35" s="22"/>
      <c r="N35" s="22"/>
      <c r="O35" s="22"/>
      <c r="P35" s="22"/>
    </row>
    <row r="36" spans="1:16" ht="39" customHeight="1" x14ac:dyDescent="0.15">
      <c r="A36" s="22"/>
      <c r="B36" s="35"/>
      <c r="C36" s="1173" t="s">
        <v>574</v>
      </c>
      <c r="D36" s="1174"/>
      <c r="E36" s="1175"/>
      <c r="F36" s="36" t="s">
        <v>524</v>
      </c>
      <c r="G36" s="37" t="s">
        <v>524</v>
      </c>
      <c r="H36" s="37" t="s">
        <v>524</v>
      </c>
      <c r="I36" s="37">
        <v>0</v>
      </c>
      <c r="J36" s="38">
        <v>0.79</v>
      </c>
      <c r="K36" s="22"/>
      <c r="L36" s="22"/>
      <c r="M36" s="22"/>
      <c r="N36" s="22"/>
      <c r="O36" s="22"/>
      <c r="P36" s="22"/>
    </row>
    <row r="37" spans="1:16" ht="39" customHeight="1" x14ac:dyDescent="0.15">
      <c r="A37" s="22"/>
      <c r="B37" s="35"/>
      <c r="C37" s="1173" t="s">
        <v>575</v>
      </c>
      <c r="D37" s="1174"/>
      <c r="E37" s="1175"/>
      <c r="F37" s="36">
        <v>0.37</v>
      </c>
      <c r="G37" s="37">
        <v>0.56000000000000005</v>
      </c>
      <c r="H37" s="37">
        <v>0.16</v>
      </c>
      <c r="I37" s="37">
        <v>0.04</v>
      </c>
      <c r="J37" s="38">
        <v>0.78</v>
      </c>
      <c r="K37" s="22"/>
      <c r="L37" s="22"/>
      <c r="M37" s="22"/>
      <c r="N37" s="22"/>
      <c r="O37" s="22"/>
      <c r="P37" s="22"/>
    </row>
    <row r="38" spans="1:16" ht="39" customHeight="1" x14ac:dyDescent="0.15">
      <c r="A38" s="22"/>
      <c r="B38" s="35"/>
      <c r="C38" s="1173" t="s">
        <v>576</v>
      </c>
      <c r="D38" s="1174"/>
      <c r="E38" s="1175"/>
      <c r="F38" s="36">
        <v>1.44</v>
      </c>
      <c r="G38" s="37">
        <v>0.27</v>
      </c>
      <c r="H38" s="37">
        <v>0.17</v>
      </c>
      <c r="I38" s="37">
        <v>0.39</v>
      </c>
      <c r="J38" s="38">
        <v>0.4</v>
      </c>
      <c r="K38" s="22"/>
      <c r="L38" s="22"/>
      <c r="M38" s="22"/>
      <c r="N38" s="22"/>
      <c r="O38" s="22"/>
      <c r="P38" s="22"/>
    </row>
    <row r="39" spans="1:16" ht="39" customHeight="1" x14ac:dyDescent="0.15">
      <c r="A39" s="22"/>
      <c r="B39" s="35"/>
      <c r="C39" s="1173" t="s">
        <v>577</v>
      </c>
      <c r="D39" s="1174"/>
      <c r="E39" s="1175"/>
      <c r="F39" s="36">
        <v>0.45</v>
      </c>
      <c r="G39" s="37">
        <v>0.23</v>
      </c>
      <c r="H39" s="37">
        <v>0.27</v>
      </c>
      <c r="I39" s="37">
        <v>0.31</v>
      </c>
      <c r="J39" s="38">
        <v>0.21</v>
      </c>
      <c r="K39" s="22"/>
      <c r="L39" s="22"/>
      <c r="M39" s="22"/>
      <c r="N39" s="22"/>
      <c r="O39" s="22"/>
      <c r="P39" s="22"/>
    </row>
    <row r="40" spans="1:16" ht="39" customHeight="1" x14ac:dyDescent="0.15">
      <c r="A40" s="22"/>
      <c r="B40" s="35"/>
      <c r="C40" s="1173" t="s">
        <v>578</v>
      </c>
      <c r="D40" s="1174"/>
      <c r="E40" s="1175"/>
      <c r="F40" s="36">
        <v>0.24</v>
      </c>
      <c r="G40" s="37">
        <v>7.0000000000000007E-2</v>
      </c>
      <c r="H40" s="37">
        <v>0.04</v>
      </c>
      <c r="I40" s="37">
        <v>0</v>
      </c>
      <c r="J40" s="38">
        <v>0.01</v>
      </c>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579</v>
      </c>
      <c r="D42" s="1174"/>
      <c r="E42" s="1175"/>
      <c r="F42" s="36" t="s">
        <v>524</v>
      </c>
      <c r="G42" s="37" t="s">
        <v>524</v>
      </c>
      <c r="H42" s="37" t="s">
        <v>524</v>
      </c>
      <c r="I42" s="37" t="s">
        <v>524</v>
      </c>
      <c r="J42" s="38" t="s">
        <v>524</v>
      </c>
      <c r="K42" s="22"/>
      <c r="L42" s="22"/>
      <c r="M42" s="22"/>
      <c r="N42" s="22"/>
      <c r="O42" s="22"/>
      <c r="P42" s="22"/>
    </row>
    <row r="43" spans="1:16" ht="39" customHeight="1" thickBot="1" x14ac:dyDescent="0.2">
      <c r="A43" s="22"/>
      <c r="B43" s="40"/>
      <c r="C43" s="1176" t="s">
        <v>580</v>
      </c>
      <c r="D43" s="1177"/>
      <c r="E43" s="1178"/>
      <c r="F43" s="41">
        <v>0.21</v>
      </c>
      <c r="G43" s="42">
        <v>0.2</v>
      </c>
      <c r="H43" s="42">
        <v>0.21</v>
      </c>
      <c r="I43" s="42" t="s">
        <v>524</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dm2i03jpmAXPH6WxEk/s2pag568kUwMKEzQ0fqwcr0C6r1g0NF2V7fsLdo1yWQKVnP7D+NV5wP0/GGRo9XQw==" saltValue="rOn0nyh+kv0IDIlWE5ps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3132</v>
      </c>
      <c r="L45" s="60">
        <v>3180</v>
      </c>
      <c r="M45" s="60">
        <v>3216</v>
      </c>
      <c r="N45" s="60">
        <v>3319</v>
      </c>
      <c r="O45" s="61">
        <v>3397</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524</v>
      </c>
      <c r="L46" s="64" t="s">
        <v>524</v>
      </c>
      <c r="M46" s="64" t="s">
        <v>524</v>
      </c>
      <c r="N46" s="64" t="s">
        <v>524</v>
      </c>
      <c r="O46" s="65" t="s">
        <v>524</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524</v>
      </c>
      <c r="L47" s="64" t="s">
        <v>524</v>
      </c>
      <c r="M47" s="64" t="s">
        <v>524</v>
      </c>
      <c r="N47" s="64" t="s">
        <v>524</v>
      </c>
      <c r="O47" s="65" t="s">
        <v>524</v>
      </c>
      <c r="P47" s="48"/>
      <c r="Q47" s="48"/>
      <c r="R47" s="48"/>
      <c r="S47" s="48"/>
      <c r="T47" s="48"/>
      <c r="U47" s="48"/>
    </row>
    <row r="48" spans="1:21" ht="30.75" customHeight="1" x14ac:dyDescent="0.15">
      <c r="A48" s="48"/>
      <c r="B48" s="1201"/>
      <c r="C48" s="1202"/>
      <c r="D48" s="62"/>
      <c r="E48" s="1183" t="s">
        <v>15</v>
      </c>
      <c r="F48" s="1183"/>
      <c r="G48" s="1183"/>
      <c r="H48" s="1183"/>
      <c r="I48" s="1183"/>
      <c r="J48" s="1184"/>
      <c r="K48" s="63">
        <v>1385</v>
      </c>
      <c r="L48" s="64">
        <v>1486</v>
      </c>
      <c r="M48" s="64">
        <v>1454</v>
      </c>
      <c r="N48" s="64">
        <v>1041</v>
      </c>
      <c r="O48" s="65">
        <v>933</v>
      </c>
      <c r="P48" s="48"/>
      <c r="Q48" s="48"/>
      <c r="R48" s="48"/>
      <c r="S48" s="48"/>
      <c r="T48" s="48"/>
      <c r="U48" s="48"/>
    </row>
    <row r="49" spans="1:21" ht="30.75" customHeight="1" x14ac:dyDescent="0.15">
      <c r="A49" s="48"/>
      <c r="B49" s="1201"/>
      <c r="C49" s="1202"/>
      <c r="D49" s="62"/>
      <c r="E49" s="1183" t="s">
        <v>16</v>
      </c>
      <c r="F49" s="1183"/>
      <c r="G49" s="1183"/>
      <c r="H49" s="1183"/>
      <c r="I49" s="1183"/>
      <c r="J49" s="1184"/>
      <c r="K49" s="63">
        <v>76</v>
      </c>
      <c r="L49" s="64">
        <v>65</v>
      </c>
      <c r="M49" s="64">
        <v>56</v>
      </c>
      <c r="N49" s="64">
        <v>29</v>
      </c>
      <c r="O49" s="65">
        <v>13</v>
      </c>
      <c r="P49" s="48"/>
      <c r="Q49" s="48"/>
      <c r="R49" s="48"/>
      <c r="S49" s="48"/>
      <c r="T49" s="48"/>
      <c r="U49" s="48"/>
    </row>
    <row r="50" spans="1:21" ht="30.75" customHeight="1" x14ac:dyDescent="0.15">
      <c r="A50" s="48"/>
      <c r="B50" s="1201"/>
      <c r="C50" s="1202"/>
      <c r="D50" s="62"/>
      <c r="E50" s="1183" t="s">
        <v>17</v>
      </c>
      <c r="F50" s="1183"/>
      <c r="G50" s="1183"/>
      <c r="H50" s="1183"/>
      <c r="I50" s="1183"/>
      <c r="J50" s="1184"/>
      <c r="K50" s="63">
        <v>177</v>
      </c>
      <c r="L50" s="64">
        <v>109</v>
      </c>
      <c r="M50" s="64">
        <v>125</v>
      </c>
      <c r="N50" s="64">
        <v>96</v>
      </c>
      <c r="O50" s="65">
        <v>96</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524</v>
      </c>
      <c r="L51" s="64" t="s">
        <v>524</v>
      </c>
      <c r="M51" s="64" t="s">
        <v>524</v>
      </c>
      <c r="N51" s="64" t="s">
        <v>524</v>
      </c>
      <c r="O51" s="65" t="s">
        <v>524</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5535</v>
      </c>
      <c r="L52" s="64">
        <v>5650</v>
      </c>
      <c r="M52" s="64">
        <v>5396</v>
      </c>
      <c r="N52" s="64">
        <v>5385</v>
      </c>
      <c r="O52" s="65">
        <v>5390</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-765</v>
      </c>
      <c r="L53" s="69">
        <v>-810</v>
      </c>
      <c r="M53" s="69">
        <v>-545</v>
      </c>
      <c r="N53" s="69">
        <v>-900</v>
      </c>
      <c r="O53" s="70">
        <v>-951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189" t="s">
        <v>25</v>
      </c>
      <c r="C57" s="1190"/>
      <c r="D57" s="1193" t="s">
        <v>26</v>
      </c>
      <c r="E57" s="1194"/>
      <c r="F57" s="1194"/>
      <c r="G57" s="1194"/>
      <c r="H57" s="1194"/>
      <c r="I57" s="1194"/>
      <c r="J57" s="1195"/>
      <c r="K57" s="83"/>
      <c r="L57" s="84"/>
      <c r="M57" s="84"/>
      <c r="N57" s="84"/>
      <c r="O57" s="85"/>
    </row>
    <row r="58" spans="1:21" ht="31.5" customHeight="1" thickBot="1" x14ac:dyDescent="0.2">
      <c r="B58" s="1191"/>
      <c r="C58" s="1192"/>
      <c r="D58" s="1196" t="s">
        <v>27</v>
      </c>
      <c r="E58" s="1197"/>
      <c r="F58" s="1197"/>
      <c r="G58" s="1197"/>
      <c r="H58" s="1197"/>
      <c r="I58" s="1197"/>
      <c r="J58" s="119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UN6w92SGENwIXXUx4UECivN+ephgdIyS9OBEoI7GEv7ecTFe0djhBL+cdQhj3mB9Nwe9gOF2D2Lg7mMNpao8w==" saltValue="0Aql0VktMSavQNIfb6Nx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19" t="s">
        <v>30</v>
      </c>
      <c r="C41" s="1220"/>
      <c r="D41" s="102"/>
      <c r="E41" s="1221" t="s">
        <v>31</v>
      </c>
      <c r="F41" s="1221"/>
      <c r="G41" s="1221"/>
      <c r="H41" s="1222"/>
      <c r="I41" s="358">
        <v>34154</v>
      </c>
      <c r="J41" s="359">
        <v>34447</v>
      </c>
      <c r="K41" s="359">
        <v>35894</v>
      </c>
      <c r="L41" s="359">
        <v>36566</v>
      </c>
      <c r="M41" s="360">
        <v>36172</v>
      </c>
    </row>
    <row r="42" spans="2:13" ht="27.75" customHeight="1" x14ac:dyDescent="0.15">
      <c r="B42" s="1209"/>
      <c r="C42" s="1210"/>
      <c r="D42" s="103"/>
      <c r="E42" s="1213" t="s">
        <v>32</v>
      </c>
      <c r="F42" s="1213"/>
      <c r="G42" s="1213"/>
      <c r="H42" s="1214"/>
      <c r="I42" s="361">
        <v>10374</v>
      </c>
      <c r="J42" s="362">
        <v>8297</v>
      </c>
      <c r="K42" s="362">
        <v>7583</v>
      </c>
      <c r="L42" s="362">
        <v>7304</v>
      </c>
      <c r="M42" s="363">
        <v>7144</v>
      </c>
    </row>
    <row r="43" spans="2:13" ht="27.75" customHeight="1" x14ac:dyDescent="0.15">
      <c r="B43" s="1209"/>
      <c r="C43" s="1210"/>
      <c r="D43" s="103"/>
      <c r="E43" s="1213" t="s">
        <v>33</v>
      </c>
      <c r="F43" s="1213"/>
      <c r="G43" s="1213"/>
      <c r="H43" s="1214"/>
      <c r="I43" s="361">
        <v>15299</v>
      </c>
      <c r="J43" s="362">
        <v>11567</v>
      </c>
      <c r="K43" s="362">
        <v>10301</v>
      </c>
      <c r="L43" s="362">
        <v>9036</v>
      </c>
      <c r="M43" s="363">
        <v>7654</v>
      </c>
    </row>
    <row r="44" spans="2:13" ht="27.75" customHeight="1" x14ac:dyDescent="0.15">
      <c r="B44" s="1209"/>
      <c r="C44" s="1210"/>
      <c r="D44" s="103"/>
      <c r="E44" s="1213" t="s">
        <v>34</v>
      </c>
      <c r="F44" s="1213"/>
      <c r="G44" s="1213"/>
      <c r="H44" s="1214"/>
      <c r="I44" s="361">
        <v>258</v>
      </c>
      <c r="J44" s="362">
        <v>1008</v>
      </c>
      <c r="K44" s="362">
        <v>3851</v>
      </c>
      <c r="L44" s="362">
        <v>3826</v>
      </c>
      <c r="M44" s="363">
        <v>3817</v>
      </c>
    </row>
    <row r="45" spans="2:13" ht="27.75" customHeight="1" x14ac:dyDescent="0.15">
      <c r="B45" s="1209"/>
      <c r="C45" s="1210"/>
      <c r="D45" s="103"/>
      <c r="E45" s="1213" t="s">
        <v>35</v>
      </c>
      <c r="F45" s="1213"/>
      <c r="G45" s="1213"/>
      <c r="H45" s="1214"/>
      <c r="I45" s="361">
        <v>9305</v>
      </c>
      <c r="J45" s="362">
        <v>9493</v>
      </c>
      <c r="K45" s="362">
        <v>9023</v>
      </c>
      <c r="L45" s="362">
        <v>8540</v>
      </c>
      <c r="M45" s="363">
        <v>8437</v>
      </c>
    </row>
    <row r="46" spans="2:13" ht="27.75" customHeight="1" x14ac:dyDescent="0.15">
      <c r="B46" s="1209"/>
      <c r="C46" s="1210"/>
      <c r="D46" s="104"/>
      <c r="E46" s="1213" t="s">
        <v>36</v>
      </c>
      <c r="F46" s="1213"/>
      <c r="G46" s="1213"/>
      <c r="H46" s="1214"/>
      <c r="I46" s="361">
        <v>443</v>
      </c>
      <c r="J46" s="362">
        <v>990</v>
      </c>
      <c r="K46" s="362">
        <v>927</v>
      </c>
      <c r="L46" s="362">
        <v>870</v>
      </c>
      <c r="M46" s="363">
        <v>819</v>
      </c>
    </row>
    <row r="47" spans="2:13" ht="27.75" customHeight="1" x14ac:dyDescent="0.15">
      <c r="B47" s="1209"/>
      <c r="C47" s="1210"/>
      <c r="D47" s="105"/>
      <c r="E47" s="1223" t="s">
        <v>37</v>
      </c>
      <c r="F47" s="1224"/>
      <c r="G47" s="1224"/>
      <c r="H47" s="1225"/>
      <c r="I47" s="361" t="s">
        <v>524</v>
      </c>
      <c r="J47" s="362" t="s">
        <v>524</v>
      </c>
      <c r="K47" s="362" t="s">
        <v>524</v>
      </c>
      <c r="L47" s="362" t="s">
        <v>524</v>
      </c>
      <c r="M47" s="363" t="s">
        <v>524</v>
      </c>
    </row>
    <row r="48" spans="2:13" ht="27.75" customHeight="1" x14ac:dyDescent="0.15">
      <c r="B48" s="1209"/>
      <c r="C48" s="1210"/>
      <c r="D48" s="103"/>
      <c r="E48" s="1213" t="s">
        <v>38</v>
      </c>
      <c r="F48" s="1213"/>
      <c r="G48" s="1213"/>
      <c r="H48" s="1214"/>
      <c r="I48" s="361" t="s">
        <v>524</v>
      </c>
      <c r="J48" s="362" t="s">
        <v>524</v>
      </c>
      <c r="K48" s="362" t="s">
        <v>524</v>
      </c>
      <c r="L48" s="362" t="s">
        <v>524</v>
      </c>
      <c r="M48" s="363" t="s">
        <v>524</v>
      </c>
    </row>
    <row r="49" spans="2:13" ht="27.75" customHeight="1" x14ac:dyDescent="0.15">
      <c r="B49" s="1211"/>
      <c r="C49" s="1212"/>
      <c r="D49" s="103"/>
      <c r="E49" s="1213" t="s">
        <v>39</v>
      </c>
      <c r="F49" s="1213"/>
      <c r="G49" s="1213"/>
      <c r="H49" s="1214"/>
      <c r="I49" s="361" t="s">
        <v>524</v>
      </c>
      <c r="J49" s="362" t="s">
        <v>524</v>
      </c>
      <c r="K49" s="362" t="s">
        <v>524</v>
      </c>
      <c r="L49" s="362" t="s">
        <v>524</v>
      </c>
      <c r="M49" s="363" t="s">
        <v>524</v>
      </c>
    </row>
    <row r="50" spans="2:13" ht="27.75" customHeight="1" x14ac:dyDescent="0.15">
      <c r="B50" s="1207" t="s">
        <v>40</v>
      </c>
      <c r="C50" s="1208"/>
      <c r="D50" s="106"/>
      <c r="E50" s="1213" t="s">
        <v>41</v>
      </c>
      <c r="F50" s="1213"/>
      <c r="G50" s="1213"/>
      <c r="H50" s="1214"/>
      <c r="I50" s="361">
        <v>14595</v>
      </c>
      <c r="J50" s="362">
        <v>14275</v>
      </c>
      <c r="K50" s="362">
        <v>12386</v>
      </c>
      <c r="L50" s="362">
        <v>10902</v>
      </c>
      <c r="M50" s="363">
        <v>11847</v>
      </c>
    </row>
    <row r="51" spans="2:13" ht="27.75" customHeight="1" x14ac:dyDescent="0.15">
      <c r="B51" s="1209"/>
      <c r="C51" s="1210"/>
      <c r="D51" s="103"/>
      <c r="E51" s="1213" t="s">
        <v>42</v>
      </c>
      <c r="F51" s="1213"/>
      <c r="G51" s="1213"/>
      <c r="H51" s="1214"/>
      <c r="I51" s="361">
        <v>17169</v>
      </c>
      <c r="J51" s="362">
        <v>17307</v>
      </c>
      <c r="K51" s="362">
        <v>16799</v>
      </c>
      <c r="L51" s="362">
        <v>15306</v>
      </c>
      <c r="M51" s="363">
        <v>14590</v>
      </c>
    </row>
    <row r="52" spans="2:13" ht="27.75" customHeight="1" x14ac:dyDescent="0.15">
      <c r="B52" s="1211"/>
      <c r="C52" s="1212"/>
      <c r="D52" s="103"/>
      <c r="E52" s="1213" t="s">
        <v>43</v>
      </c>
      <c r="F52" s="1213"/>
      <c r="G52" s="1213"/>
      <c r="H52" s="1214"/>
      <c r="I52" s="361">
        <v>34770</v>
      </c>
      <c r="J52" s="362">
        <v>33883</v>
      </c>
      <c r="K52" s="362">
        <v>34282</v>
      </c>
      <c r="L52" s="362">
        <v>33473</v>
      </c>
      <c r="M52" s="363">
        <v>32877</v>
      </c>
    </row>
    <row r="53" spans="2:13" ht="27.75" customHeight="1" thickBot="1" x14ac:dyDescent="0.2">
      <c r="B53" s="1215" t="s">
        <v>44</v>
      </c>
      <c r="C53" s="1216"/>
      <c r="D53" s="107"/>
      <c r="E53" s="1217" t="s">
        <v>45</v>
      </c>
      <c r="F53" s="1217"/>
      <c r="G53" s="1217"/>
      <c r="H53" s="1218"/>
      <c r="I53" s="364">
        <v>3299</v>
      </c>
      <c r="J53" s="365">
        <v>337</v>
      </c>
      <c r="K53" s="365">
        <v>4112</v>
      </c>
      <c r="L53" s="365">
        <v>6460</v>
      </c>
      <c r="M53" s="366">
        <v>4729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wzUf+USXm2tjM2rmI0Ad16Z2YF59XwSpXZVh4qP15NuAdQXkNDlhu5Jz3FlkP0BDADAog2Os5KOsfxUl1JbqLw==" saltValue="FK2bwfAJxqKkrCSIc/JU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567</v>
      </c>
      <c r="G54" s="116" t="s">
        <v>568</v>
      </c>
      <c r="H54" s="117" t="s">
        <v>569</v>
      </c>
    </row>
    <row r="55" spans="2:8" ht="52.5" customHeight="1" x14ac:dyDescent="0.15">
      <c r="B55" s="118"/>
      <c r="C55" s="1234" t="s">
        <v>48</v>
      </c>
      <c r="D55" s="1234"/>
      <c r="E55" s="1235"/>
      <c r="F55" s="119">
        <v>3888</v>
      </c>
      <c r="G55" s="119">
        <v>3648</v>
      </c>
      <c r="H55" s="120">
        <v>4323</v>
      </c>
    </row>
    <row r="56" spans="2:8" ht="52.5" customHeight="1" x14ac:dyDescent="0.15">
      <c r="B56" s="121"/>
      <c r="C56" s="1236" t="s">
        <v>49</v>
      </c>
      <c r="D56" s="1236"/>
      <c r="E56" s="1237"/>
      <c r="F56" s="122">
        <v>327</v>
      </c>
      <c r="G56" s="122">
        <v>327</v>
      </c>
      <c r="H56" s="123">
        <v>327</v>
      </c>
    </row>
    <row r="57" spans="2:8" ht="53.25" customHeight="1" x14ac:dyDescent="0.15">
      <c r="B57" s="121"/>
      <c r="C57" s="1238" t="s">
        <v>50</v>
      </c>
      <c r="D57" s="1238"/>
      <c r="E57" s="1239"/>
      <c r="F57" s="124">
        <v>8184</v>
      </c>
      <c r="G57" s="124">
        <v>7316</v>
      </c>
      <c r="H57" s="125">
        <v>7197</v>
      </c>
    </row>
    <row r="58" spans="2:8" ht="45.75" customHeight="1" x14ac:dyDescent="0.15">
      <c r="B58" s="126"/>
      <c r="C58" s="1226" t="s">
        <v>51</v>
      </c>
      <c r="D58" s="1227"/>
      <c r="E58" s="1228"/>
      <c r="F58" s="127"/>
      <c r="G58" s="127"/>
      <c r="H58" s="128"/>
    </row>
    <row r="59" spans="2:8" ht="45.75" customHeight="1" x14ac:dyDescent="0.15">
      <c r="B59" s="126"/>
      <c r="C59" s="1226" t="s">
        <v>52</v>
      </c>
      <c r="D59" s="1227"/>
      <c r="E59" s="1228"/>
      <c r="F59" s="127"/>
      <c r="G59" s="127"/>
      <c r="H59" s="128"/>
    </row>
    <row r="60" spans="2:8" ht="45.75" customHeight="1" x14ac:dyDescent="0.15">
      <c r="B60" s="126"/>
      <c r="C60" s="1226" t="s">
        <v>51</v>
      </c>
      <c r="D60" s="1227"/>
      <c r="E60" s="1228"/>
      <c r="F60" s="127"/>
      <c r="G60" s="127"/>
      <c r="H60" s="128"/>
    </row>
    <row r="61" spans="2:8" ht="45.75" customHeight="1" x14ac:dyDescent="0.15">
      <c r="B61" s="126"/>
      <c r="C61" s="1226" t="s">
        <v>51</v>
      </c>
      <c r="D61" s="1227"/>
      <c r="E61" s="1228"/>
      <c r="F61" s="127"/>
      <c r="G61" s="127"/>
      <c r="H61" s="128"/>
    </row>
    <row r="62" spans="2:8" ht="45.75" customHeight="1" thickBot="1" x14ac:dyDescent="0.2">
      <c r="B62" s="129"/>
      <c r="C62" s="1229" t="s">
        <v>52</v>
      </c>
      <c r="D62" s="1230"/>
      <c r="E62" s="1231"/>
      <c r="F62" s="130"/>
      <c r="G62" s="130"/>
      <c r="H62" s="131"/>
    </row>
    <row r="63" spans="2:8" ht="52.5" customHeight="1" thickBot="1" x14ac:dyDescent="0.2">
      <c r="B63" s="132"/>
      <c r="C63" s="1232" t="s">
        <v>53</v>
      </c>
      <c r="D63" s="1232"/>
      <c r="E63" s="1233"/>
      <c r="F63" s="133">
        <v>12399</v>
      </c>
      <c r="G63" s="133">
        <v>11292</v>
      </c>
      <c r="H63" s="134">
        <v>11847</v>
      </c>
    </row>
    <row r="64" spans="2:8" x14ac:dyDescent="0.15"/>
  </sheetData>
  <sheetProtection algorithmName="SHA-512" hashValue="vDQC+ne3qEpxtpxZj3jt2Lve1b96aRvDfnD+m1R8eZPYZT9TIdwYxHSkxTfFyowWTrJZ5unIt+USEhkStyrYPg==" saltValue="09mox5mReBRbeZXw4k9a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54</v>
      </c>
      <c r="E2" s="146"/>
      <c r="F2" s="147" t="s">
        <v>562</v>
      </c>
      <c r="G2" s="148"/>
      <c r="H2" s="149"/>
    </row>
    <row r="3" spans="1:8" x14ac:dyDescent="0.15">
      <c r="A3" s="145" t="s">
        <v>555</v>
      </c>
      <c r="B3" s="150"/>
      <c r="C3" s="151"/>
      <c r="D3" s="152">
        <v>45091</v>
      </c>
      <c r="E3" s="153"/>
      <c r="F3" s="154">
        <v>41080</v>
      </c>
      <c r="G3" s="155"/>
      <c r="H3" s="156"/>
    </row>
    <row r="4" spans="1:8" x14ac:dyDescent="0.15">
      <c r="A4" s="157"/>
      <c r="B4" s="158"/>
      <c r="C4" s="159"/>
      <c r="D4" s="160">
        <v>23673</v>
      </c>
      <c r="E4" s="161"/>
      <c r="F4" s="162">
        <v>27265</v>
      </c>
      <c r="G4" s="163"/>
      <c r="H4" s="164"/>
    </row>
    <row r="5" spans="1:8" x14ac:dyDescent="0.15">
      <c r="A5" s="145" t="s">
        <v>557</v>
      </c>
      <c r="B5" s="150"/>
      <c r="C5" s="151"/>
      <c r="D5" s="152">
        <v>49803</v>
      </c>
      <c r="E5" s="153"/>
      <c r="F5" s="154">
        <v>33173</v>
      </c>
      <c r="G5" s="155"/>
      <c r="H5" s="156"/>
    </row>
    <row r="6" spans="1:8" x14ac:dyDescent="0.15">
      <c r="A6" s="157"/>
      <c r="B6" s="158"/>
      <c r="C6" s="159"/>
      <c r="D6" s="160">
        <v>25989</v>
      </c>
      <c r="E6" s="161"/>
      <c r="F6" s="162">
        <v>20353</v>
      </c>
      <c r="G6" s="163"/>
      <c r="H6" s="164"/>
    </row>
    <row r="7" spans="1:8" x14ac:dyDescent="0.15">
      <c r="A7" s="145" t="s">
        <v>558</v>
      </c>
      <c r="B7" s="150"/>
      <c r="C7" s="151"/>
      <c r="D7" s="152">
        <v>54007</v>
      </c>
      <c r="E7" s="153"/>
      <c r="F7" s="154">
        <v>37644</v>
      </c>
      <c r="G7" s="155"/>
      <c r="H7" s="156"/>
    </row>
    <row r="8" spans="1:8" x14ac:dyDescent="0.15">
      <c r="A8" s="157"/>
      <c r="B8" s="158"/>
      <c r="C8" s="159"/>
      <c r="D8" s="160">
        <v>27405</v>
      </c>
      <c r="E8" s="161"/>
      <c r="F8" s="162">
        <v>24939</v>
      </c>
      <c r="G8" s="163"/>
      <c r="H8" s="164"/>
    </row>
    <row r="9" spans="1:8" x14ac:dyDescent="0.15">
      <c r="A9" s="145" t="s">
        <v>559</v>
      </c>
      <c r="B9" s="150"/>
      <c r="C9" s="151"/>
      <c r="D9" s="152">
        <v>39439</v>
      </c>
      <c r="E9" s="153"/>
      <c r="F9" s="154">
        <v>39221</v>
      </c>
      <c r="G9" s="155"/>
      <c r="H9" s="156"/>
    </row>
    <row r="10" spans="1:8" x14ac:dyDescent="0.15">
      <c r="A10" s="157"/>
      <c r="B10" s="158"/>
      <c r="C10" s="159"/>
      <c r="D10" s="160">
        <v>26301</v>
      </c>
      <c r="E10" s="161"/>
      <c r="F10" s="162">
        <v>24821</v>
      </c>
      <c r="G10" s="163"/>
      <c r="H10" s="164"/>
    </row>
    <row r="11" spans="1:8" x14ac:dyDescent="0.15">
      <c r="A11" s="145" t="s">
        <v>560</v>
      </c>
      <c r="B11" s="150"/>
      <c r="C11" s="151"/>
      <c r="D11" s="152">
        <v>35747</v>
      </c>
      <c r="E11" s="153"/>
      <c r="F11" s="154">
        <v>38566</v>
      </c>
      <c r="G11" s="155"/>
      <c r="H11" s="156"/>
    </row>
    <row r="12" spans="1:8" x14ac:dyDescent="0.15">
      <c r="A12" s="157"/>
      <c r="B12" s="158"/>
      <c r="C12" s="165"/>
      <c r="D12" s="160">
        <v>23001</v>
      </c>
      <c r="E12" s="161"/>
      <c r="F12" s="162">
        <v>24059</v>
      </c>
      <c r="G12" s="163"/>
      <c r="H12" s="164"/>
    </row>
    <row r="13" spans="1:8" x14ac:dyDescent="0.15">
      <c r="A13" s="145"/>
      <c r="B13" s="150"/>
      <c r="C13" s="166"/>
      <c r="D13" s="167">
        <v>44817</v>
      </c>
      <c r="E13" s="168"/>
      <c r="F13" s="169">
        <v>37937</v>
      </c>
      <c r="G13" s="170"/>
      <c r="H13" s="156"/>
    </row>
    <row r="14" spans="1:8" x14ac:dyDescent="0.15">
      <c r="A14" s="157"/>
      <c r="B14" s="158"/>
      <c r="C14" s="159"/>
      <c r="D14" s="160">
        <v>25274</v>
      </c>
      <c r="E14" s="161"/>
      <c r="F14" s="162">
        <v>24287</v>
      </c>
      <c r="G14" s="163"/>
      <c r="H14" s="164"/>
    </row>
    <row r="17" spans="1:11" x14ac:dyDescent="0.15">
      <c r="A17" s="141" t="s">
        <v>55</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56</v>
      </c>
      <c r="B19" s="171">
        <f>ROUND(VALUE(SUBSTITUTE(実質収支比率等に係る経年分析!F$48,"▲","-")),2)</f>
        <v>8.49</v>
      </c>
      <c r="C19" s="171">
        <f>ROUND(VALUE(SUBSTITUTE(実質収支比率等に係る経年分析!G$48,"▲","-")),2)</f>
        <v>4.6900000000000004</v>
      </c>
      <c r="D19" s="171">
        <f>ROUND(VALUE(SUBSTITUTE(実質収支比率等に係る経年分析!H$48,"▲","-")),2)</f>
        <v>5.63</v>
      </c>
      <c r="E19" s="171">
        <f>ROUND(VALUE(SUBSTITUTE(実質収支比率等に係る経年分析!I$48,"▲","-")),2)</f>
        <v>8.3000000000000007</v>
      </c>
      <c r="F19" s="171">
        <f>ROUND(VALUE(SUBSTITUTE(実質収支比率等に係る経年分析!J$48,"▲","-")),2)</f>
        <v>13.91</v>
      </c>
    </row>
    <row r="20" spans="1:11" x14ac:dyDescent="0.15">
      <c r="A20" s="171" t="s">
        <v>57</v>
      </c>
      <c r="B20" s="171">
        <f>ROUND(VALUE(SUBSTITUTE(実質収支比率等に係る経年分析!F$47,"▲","-")),2)</f>
        <v>12.41</v>
      </c>
      <c r="C20" s="171">
        <f>ROUND(VALUE(SUBSTITUTE(実質収支比率等に係る経年分析!G$47,"▲","-")),2)</f>
        <v>12.42</v>
      </c>
      <c r="D20" s="171">
        <f>ROUND(VALUE(SUBSTITUTE(実質収支比率等に係る経年分析!H$47,"▲","-")),2)</f>
        <v>11.23</v>
      </c>
      <c r="E20" s="171">
        <f>ROUND(VALUE(SUBSTITUTE(実質収支比率等に係る経年分析!I$47,"▲","-")),2)</f>
        <v>10.220000000000001</v>
      </c>
      <c r="F20" s="171">
        <f>ROUND(VALUE(SUBSTITUTE(実質収支比率等に係る経年分析!J$47,"▲","-")),2)</f>
        <v>11.57</v>
      </c>
    </row>
    <row r="21" spans="1:11" x14ac:dyDescent="0.15">
      <c r="A21" s="171" t="s">
        <v>58</v>
      </c>
      <c r="B21" s="171">
        <f>IF(ISNUMBER(VALUE(SUBSTITUTE(実質収支比率等に係る経年分析!F$49,"▲","-"))),ROUND(VALUE(SUBSTITUTE(実質収支比率等に係る経年分析!F$49,"▲","-")),2),NA())</f>
        <v>1.83</v>
      </c>
      <c r="C21" s="171">
        <f>IF(ISNUMBER(VALUE(SUBSTITUTE(実質収支比率等に係る経年分析!G$49,"▲","-"))),ROUND(VALUE(SUBSTITUTE(実質収支比率等に係る経年分析!G$49,"▲","-")),2),NA())</f>
        <v>-3.79</v>
      </c>
      <c r="D21" s="171">
        <f>IF(ISNUMBER(VALUE(SUBSTITUTE(実質収支比率等に係る経年分析!H$49,"▲","-"))),ROUND(VALUE(SUBSTITUTE(実質収支比率等に係る経年分析!H$49,"▲","-")),2),NA())</f>
        <v>-7.0000000000000007E-2</v>
      </c>
      <c r="E21" s="171">
        <f>IF(ISNUMBER(VALUE(SUBSTITUTE(実質収支比率等に係る経年分析!I$49,"▲","-"))),ROUND(VALUE(SUBSTITUTE(実質収支比率等に係る経年分析!I$49,"▲","-")),2),NA())</f>
        <v>2.17</v>
      </c>
      <c r="F21" s="171">
        <f>IF(ISNUMBER(VALUE(SUBSTITUTE(実質収支比率等に係る経年分析!J$49,"▲","-"))),ROUND(VALUE(SUBSTITUTE(実質収支比率等に係る経年分析!J$49,"▲","-")),2),NA())</f>
        <v>7.78</v>
      </c>
    </row>
    <row r="24" spans="1:11" x14ac:dyDescent="0.15">
      <c r="A24" s="141" t="s">
        <v>59</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60</v>
      </c>
      <c r="C26" s="172" t="s">
        <v>61</v>
      </c>
      <c r="D26" s="172" t="s">
        <v>60</v>
      </c>
      <c r="E26" s="172" t="s">
        <v>61</v>
      </c>
      <c r="F26" s="172" t="s">
        <v>60</v>
      </c>
      <c r="G26" s="172" t="s">
        <v>61</v>
      </c>
      <c r="H26" s="172" t="s">
        <v>60</v>
      </c>
      <c r="I26" s="172" t="s">
        <v>61</v>
      </c>
      <c r="J26" s="172" t="s">
        <v>60</v>
      </c>
      <c r="K26" s="172" t="s">
        <v>61</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土地区画整理事業特別会計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0.27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0.21</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1.44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0.56000000000000005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0.78</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0.79</v>
      </c>
    </row>
    <row r="35" spans="1:16" x14ac:dyDescent="0.15">
      <c r="A35" s="172" t="str">
        <f>IF(連結実質赤字比率に係る赤字・黒字の構成分析!C$35="",NA(),連結実質赤字比率に係る赤字・黒字の構成分析!C$35)</f>
        <v>市立病院事業会計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2.63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6.92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8.0299999999999994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4.45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5.35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13.69</v>
      </c>
    </row>
    <row r="39" spans="1:16" x14ac:dyDescent="0.15">
      <c r="A39" s="141" t="s">
        <v>62</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63</v>
      </c>
      <c r="C41" s="173"/>
      <c r="D41" s="173" t="s">
        <v>64</v>
      </c>
      <c r="E41" s="173" t="s">
        <v>63</v>
      </c>
      <c r="F41" s="173"/>
      <c r="G41" s="173" t="s">
        <v>64</v>
      </c>
      <c r="H41" s="173" t="s">
        <v>63</v>
      </c>
      <c r="I41" s="173"/>
      <c r="J41" s="173" t="s">
        <v>64</v>
      </c>
      <c r="K41" s="173" t="s">
        <v>63</v>
      </c>
      <c r="L41" s="173"/>
      <c r="M41" s="173" t="s">
        <v>64</v>
      </c>
      <c r="N41" s="173" t="s">
        <v>63</v>
      </c>
      <c r="O41" s="173"/>
      <c r="P41" s="173" t="s">
        <v>64</v>
      </c>
    </row>
    <row r="42" spans="1:16" x14ac:dyDescent="0.15">
      <c r="A42" s="173" t="s">
        <v>65</v>
      </c>
      <c r="B42" s="173"/>
      <c r="C42" s="173"/>
      <c r="D42" s="173">
        <f>'実質公債費比率（分子）の構造'!K$52</f>
        <v>5535</v>
      </c>
      <c r="E42" s="173"/>
      <c r="F42" s="173"/>
      <c r="G42" s="173">
        <f>'実質公債費比率（分子）の構造'!L$52</f>
        <v>5650</v>
      </c>
      <c r="H42" s="173"/>
      <c r="I42" s="173"/>
      <c r="J42" s="173">
        <f>'実質公債費比率（分子）の構造'!M$52</f>
        <v>5396</v>
      </c>
      <c r="K42" s="173"/>
      <c r="L42" s="173"/>
      <c r="M42" s="173">
        <f>'実質公債費比率（分子）の構造'!N$52</f>
        <v>5385</v>
      </c>
      <c r="N42" s="173"/>
      <c r="O42" s="173"/>
      <c r="P42" s="173">
        <f>'実質公債費比率（分子）の構造'!O$52</f>
        <v>5390</v>
      </c>
    </row>
    <row r="43" spans="1:16" x14ac:dyDescent="0.15">
      <c r="A43" s="173" t="s">
        <v>66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67</v>
      </c>
      <c r="B44" s="173">
        <f>'実質公債費比率（分子）の構造'!K$50</f>
        <v>177</v>
      </c>
      <c r="C44" s="173"/>
      <c r="D44" s="173"/>
      <c r="E44" s="173">
        <f>'実質公債費比率（分子）の構造'!L$50</f>
        <v>109</v>
      </c>
      <c r="F44" s="173"/>
      <c r="G44" s="173"/>
      <c r="H44" s="173">
        <f>'実質公債費比率（分子）の構造'!M$50</f>
        <v>125</v>
      </c>
      <c r="I44" s="173"/>
      <c r="J44" s="173"/>
      <c r="K44" s="173">
        <f>'実質公債費比率（分子）の構造'!N$50</f>
        <v>96</v>
      </c>
      <c r="L44" s="173"/>
      <c r="M44" s="173"/>
      <c r="N44" s="173">
        <f>'実質公債費比率（分子）の構造'!O$50</f>
        <v>96</v>
      </c>
      <c r="O44" s="173"/>
      <c r="P44" s="173"/>
    </row>
    <row r="45" spans="1:16" x14ac:dyDescent="0.15">
      <c r="A45" s="173" t="s">
        <v>68</v>
      </c>
      <c r="B45" s="173">
        <f>'実質公債費比率（分子）の構造'!K$49</f>
        <v>76</v>
      </c>
      <c r="C45" s="173"/>
      <c r="D45" s="173"/>
      <c r="E45" s="173">
        <f>'実質公債費比率（分子）の構造'!L$49</f>
        <v>65</v>
      </c>
      <c r="F45" s="173"/>
      <c r="G45" s="173"/>
      <c r="H45" s="173">
        <f>'実質公債費比率（分子）の構造'!M$49</f>
        <v>56</v>
      </c>
      <c r="I45" s="173"/>
      <c r="J45" s="173"/>
      <c r="K45" s="173">
        <f>'実質公債費比率（分子）の構造'!N$49</f>
        <v>29</v>
      </c>
      <c r="L45" s="173"/>
      <c r="M45" s="173"/>
      <c r="N45" s="173">
        <f>'実質公債費比率（分子）の構造'!O$49</f>
        <v>13</v>
      </c>
      <c r="O45" s="173"/>
      <c r="P45" s="173"/>
    </row>
    <row r="46" spans="1:16" x14ac:dyDescent="0.15">
      <c r="A46" s="173" t="s">
        <v>69</v>
      </c>
      <c r="B46" s="173">
        <f>'実質公債費比率（分子）の構造'!K$48</f>
        <v>1385</v>
      </c>
      <c r="C46" s="173"/>
      <c r="D46" s="173"/>
      <c r="E46" s="173">
        <f>'実質公債費比率（分子）の構造'!L$48</f>
        <v>1486</v>
      </c>
      <c r="F46" s="173"/>
      <c r="G46" s="173"/>
      <c r="H46" s="173">
        <f>'実質公債費比率（分子）の構造'!M$48</f>
        <v>1454</v>
      </c>
      <c r="I46" s="173"/>
      <c r="J46" s="173"/>
      <c r="K46" s="173">
        <f>'実質公債費比率（分子）の構造'!N$48</f>
        <v>1041</v>
      </c>
      <c r="L46" s="173"/>
      <c r="M46" s="173"/>
      <c r="N46" s="173">
        <f>'実質公債費比率（分子）の構造'!O$48</f>
        <v>933</v>
      </c>
      <c r="O46" s="173"/>
      <c r="P46" s="173"/>
    </row>
    <row r="47" spans="1:16" x14ac:dyDescent="0.15">
      <c r="A47" s="173" t="s">
        <v>70</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71</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72</v>
      </c>
      <c r="B49" s="173">
        <f>'実質公債費比率（分子）の構造'!K$45</f>
        <v>3132</v>
      </c>
      <c r="C49" s="173"/>
      <c r="D49" s="173"/>
      <c r="E49" s="173">
        <f>'実質公債費比率（分子）の構造'!L$45</f>
        <v>3180</v>
      </c>
      <c r="F49" s="173"/>
      <c r="G49" s="173"/>
      <c r="H49" s="173">
        <f>'実質公債費比率（分子）の構造'!M$45</f>
        <v>3216</v>
      </c>
      <c r="I49" s="173"/>
      <c r="J49" s="173"/>
      <c r="K49" s="173">
        <f>'実質公債費比率（分子）の構造'!N$45</f>
        <v>3319</v>
      </c>
      <c r="L49" s="173"/>
      <c r="M49" s="173"/>
      <c r="N49" s="173">
        <f>'実質公債費比率（分子）の構造'!O$45</f>
        <v>3397</v>
      </c>
      <c r="O49" s="173"/>
      <c r="P49" s="173"/>
    </row>
    <row r="50" spans="1:16" x14ac:dyDescent="0.15">
      <c r="A50" s="173" t="s">
        <v>73</v>
      </c>
      <c r="B50" s="173" t="e">
        <f>NA()</f>
        <v>#N/A</v>
      </c>
      <c r="C50" s="173">
        <f>IF(ISNUMBER('実質公債費比率（分子）の構造'!K$53),'実質公債費比率（分子）の構造'!K$53,NA())</f>
        <v>-765</v>
      </c>
      <c r="D50" s="173" t="e">
        <f>NA()</f>
        <v>#N/A</v>
      </c>
      <c r="E50" s="173" t="e">
        <f>NA()</f>
        <v>#N/A</v>
      </c>
      <c r="F50" s="173">
        <f>IF(ISNUMBER('実質公債費比率（分子）の構造'!L$53),'実質公債費比率（分子）の構造'!L$53,NA())</f>
        <v>-810</v>
      </c>
      <c r="G50" s="173" t="e">
        <f>NA()</f>
        <v>#N/A</v>
      </c>
      <c r="H50" s="173" t="e">
        <f>NA()</f>
        <v>#N/A</v>
      </c>
      <c r="I50" s="173">
        <f>IF(ISNUMBER('実質公債費比率（分子）の構造'!M$53),'実質公債費比率（分子）の構造'!M$53,NA())</f>
        <v>-545</v>
      </c>
      <c r="J50" s="173" t="e">
        <f>NA()</f>
        <v>#N/A</v>
      </c>
      <c r="K50" s="173" t="e">
        <f>NA()</f>
        <v>#N/A</v>
      </c>
      <c r="L50" s="173">
        <f>IF(ISNUMBER('実質公債費比率（分子）の構造'!N$53),'実質公債費比率（分子）の構造'!N$53,NA())</f>
        <v>-900</v>
      </c>
      <c r="M50" s="173" t="e">
        <f>NA()</f>
        <v>#N/A</v>
      </c>
      <c r="N50" s="173" t="e">
        <f>NA()</f>
        <v>#N/A</v>
      </c>
      <c r="O50" s="173">
        <f>IF(ISNUMBER('実質公債費比率（分子）の構造'!O$53),'実質公債費比率（分子）の構造'!O$53,NA())</f>
        <v>-951</v>
      </c>
      <c r="P50" s="173" t="e">
        <f>NA()</f>
        <v>#N/A</v>
      </c>
    </row>
    <row r="53" spans="1:16" x14ac:dyDescent="0.15">
      <c r="A53" s="141" t="s">
        <v>74</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75</v>
      </c>
      <c r="C55" s="172"/>
      <c r="D55" s="172" t="s">
        <v>76</v>
      </c>
      <c r="E55" s="172" t="s">
        <v>75</v>
      </c>
      <c r="F55" s="172"/>
      <c r="G55" s="172" t="s">
        <v>76</v>
      </c>
      <c r="H55" s="172" t="s">
        <v>75</v>
      </c>
      <c r="I55" s="172"/>
      <c r="J55" s="172" t="s">
        <v>76</v>
      </c>
      <c r="K55" s="172" t="s">
        <v>75</v>
      </c>
      <c r="L55" s="172"/>
      <c r="M55" s="172" t="s">
        <v>76</v>
      </c>
      <c r="N55" s="172" t="s">
        <v>75</v>
      </c>
      <c r="O55" s="172"/>
      <c r="P55" s="172" t="s">
        <v>76</v>
      </c>
    </row>
    <row r="56" spans="1:16" x14ac:dyDescent="0.15">
      <c r="A56" s="172" t="s">
        <v>43</v>
      </c>
      <c r="B56" s="172"/>
      <c r="C56" s="172"/>
      <c r="D56" s="172">
        <f>'将来負担比率（分子）の構造'!I$52</f>
        <v>34770</v>
      </c>
      <c r="E56" s="172"/>
      <c r="F56" s="172"/>
      <c r="G56" s="172">
        <f>'将来負担比率（分子）の構造'!J$52</f>
        <v>33883</v>
      </c>
      <c r="H56" s="172"/>
      <c r="I56" s="172"/>
      <c r="J56" s="172">
        <f>'将来負担比率（分子）の構造'!K$52</f>
        <v>34282</v>
      </c>
      <c r="K56" s="172"/>
      <c r="L56" s="172"/>
      <c r="M56" s="172">
        <f>'将来負担比率（分子）の構造'!L$52</f>
        <v>33473</v>
      </c>
      <c r="N56" s="172"/>
      <c r="O56" s="172"/>
      <c r="P56" s="172">
        <f>'将来負担比率（分子）の構造'!M$52</f>
        <v>32877</v>
      </c>
    </row>
    <row r="57" spans="1:16" x14ac:dyDescent="0.15">
      <c r="A57" s="172" t="s">
        <v>42</v>
      </c>
      <c r="B57" s="172"/>
      <c r="C57" s="172"/>
      <c r="D57" s="172">
        <f>'将来負担比率（分子）の構造'!I$51</f>
        <v>17169</v>
      </c>
      <c r="E57" s="172"/>
      <c r="F57" s="172"/>
      <c r="G57" s="172">
        <f>'将来負担比率（分子）の構造'!J$51</f>
        <v>17307</v>
      </c>
      <c r="H57" s="172"/>
      <c r="I57" s="172"/>
      <c r="J57" s="172">
        <f>'将来負担比率（分子）の構造'!K$51</f>
        <v>16799</v>
      </c>
      <c r="K57" s="172"/>
      <c r="L57" s="172"/>
      <c r="M57" s="172">
        <f>'将来負担比率（分子）の構造'!L$51</f>
        <v>15306</v>
      </c>
      <c r="N57" s="172"/>
      <c r="O57" s="172"/>
      <c r="P57" s="172">
        <f>'将来負担比率（分子）の構造'!M$51</f>
        <v>14590</v>
      </c>
    </row>
    <row r="58" spans="1:16" x14ac:dyDescent="0.15">
      <c r="A58" s="172" t="s">
        <v>41</v>
      </c>
      <c r="B58" s="172"/>
      <c r="C58" s="172"/>
      <c r="D58" s="172">
        <f>'将来負担比率（分子）の構造'!I$50</f>
        <v>14595</v>
      </c>
      <c r="E58" s="172"/>
      <c r="F58" s="172"/>
      <c r="G58" s="172">
        <f>'将来負担比率（分子）の構造'!J$50</f>
        <v>14275</v>
      </c>
      <c r="H58" s="172"/>
      <c r="I58" s="172"/>
      <c r="J58" s="172">
        <f>'将来負担比率（分子）の構造'!K$50</f>
        <v>12386</v>
      </c>
      <c r="K58" s="172"/>
      <c r="L58" s="172"/>
      <c r="M58" s="172">
        <f>'将来負担比率（分子）の構造'!L$50</f>
        <v>10902</v>
      </c>
      <c r="N58" s="172"/>
      <c r="O58" s="172"/>
      <c r="P58" s="172">
        <f>'将来負担比率（分子）の構造'!M$50</f>
        <v>11847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443</v>
      </c>
      <c r="C61" s="172"/>
      <c r="D61" s="172"/>
      <c r="E61" s="172">
        <f>'将来負担比率（分子）の構造'!J$46</f>
        <v>990</v>
      </c>
      <c r="F61" s="172"/>
      <c r="G61" s="172"/>
      <c r="H61" s="172">
        <f>'将来負担比率（分子）の構造'!K$46</f>
        <v>927</v>
      </c>
      <c r="I61" s="172"/>
      <c r="J61" s="172"/>
      <c r="K61" s="172">
        <f>'将来負担比率（分子）の構造'!L$46</f>
        <v>870</v>
      </c>
      <c r="L61" s="172"/>
      <c r="M61" s="172"/>
      <c r="N61" s="172">
        <f>'将来負担比率（分子）の構造'!M$46</f>
        <v>819</v>
      </c>
      <c r="O61" s="172"/>
      <c r="P61" s="172"/>
    </row>
    <row r="62" spans="1:16" x14ac:dyDescent="0.15">
      <c r="A62" s="172" t="s">
        <v>35</v>
      </c>
      <c r="B62" s="172">
        <f>'将来負担比率（分子）の構造'!I$45</f>
        <v>9305</v>
      </c>
      <c r="C62" s="172"/>
      <c r="D62" s="172"/>
      <c r="E62" s="172">
        <f>'将来負担比率（分子）の構造'!J$45</f>
        <v>9493</v>
      </c>
      <c r="F62" s="172"/>
      <c r="G62" s="172"/>
      <c r="H62" s="172">
        <f>'将来負担比率（分子）の構造'!K$45</f>
        <v>9023</v>
      </c>
      <c r="I62" s="172"/>
      <c r="J62" s="172"/>
      <c r="K62" s="172">
        <f>'将来負担比率（分子）の構造'!L$45</f>
        <v>8540</v>
      </c>
      <c r="L62" s="172"/>
      <c r="M62" s="172"/>
      <c r="N62" s="172">
        <f>'将来負担比率（分子）の構造'!M$45</f>
        <v>8437</v>
      </c>
      <c r="O62" s="172"/>
      <c r="P62" s="172"/>
    </row>
    <row r="63" spans="1:16" x14ac:dyDescent="0.15">
      <c r="A63" s="172" t="s">
        <v>34</v>
      </c>
      <c r="B63" s="172">
        <f>'将来負担比率（分子）の構造'!I$44</f>
        <v>258</v>
      </c>
      <c r="C63" s="172"/>
      <c r="D63" s="172"/>
      <c r="E63" s="172">
        <f>'将来負担比率（分子）の構造'!J$44</f>
        <v>1008</v>
      </c>
      <c r="F63" s="172"/>
      <c r="G63" s="172"/>
      <c r="H63" s="172">
        <f>'将来負担比率（分子）の構造'!K$44</f>
        <v>3851</v>
      </c>
      <c r="I63" s="172"/>
      <c r="J63" s="172"/>
      <c r="K63" s="172">
        <f>'将来負担比率（分子）の構造'!L$44</f>
        <v>3826</v>
      </c>
      <c r="L63" s="172"/>
      <c r="M63" s="172"/>
      <c r="N63" s="172">
        <f>'将来負担比率（分子）の構造'!M$44</f>
        <v>3817</v>
      </c>
      <c r="O63" s="172"/>
      <c r="P63" s="172"/>
    </row>
    <row r="64" spans="1:16" x14ac:dyDescent="0.15">
      <c r="A64" s="172" t="s">
        <v>33</v>
      </c>
      <c r="B64" s="172">
        <f>'将来負担比率（分子）の構造'!I$43</f>
        <v>15299</v>
      </c>
      <c r="C64" s="172"/>
      <c r="D64" s="172"/>
      <c r="E64" s="172">
        <f>'将来負担比率（分子）の構造'!J$43</f>
        <v>11567</v>
      </c>
      <c r="F64" s="172"/>
      <c r="G64" s="172"/>
      <c r="H64" s="172">
        <f>'将来負担比率（分子）の構造'!K$43</f>
        <v>10301</v>
      </c>
      <c r="I64" s="172"/>
      <c r="J64" s="172"/>
      <c r="K64" s="172">
        <f>'将来負担比率（分子）の構造'!L$43</f>
        <v>9036</v>
      </c>
      <c r="L64" s="172"/>
      <c r="M64" s="172"/>
      <c r="N64" s="172">
        <f>'将来負担比率（分子）の構造'!M$43</f>
        <v>7654</v>
      </c>
      <c r="O64" s="172"/>
      <c r="P64" s="172"/>
    </row>
    <row r="65" spans="1:16" x14ac:dyDescent="0.15">
      <c r="A65" s="172" t="s">
        <v>32</v>
      </c>
      <c r="B65" s="172">
        <f>'将来負担比率（分子）の構造'!I$42</f>
        <v>10374</v>
      </c>
      <c r="C65" s="172"/>
      <c r="D65" s="172"/>
      <c r="E65" s="172">
        <f>'将来負担比率（分子）の構造'!J$42</f>
        <v>8297</v>
      </c>
      <c r="F65" s="172"/>
      <c r="G65" s="172"/>
      <c r="H65" s="172">
        <f>'将来負担比率（分子）の構造'!K$42</f>
        <v>7583</v>
      </c>
      <c r="I65" s="172"/>
      <c r="J65" s="172"/>
      <c r="K65" s="172">
        <f>'将来負担比率（分子）の構造'!L$42</f>
        <v>7304</v>
      </c>
      <c r="L65" s="172"/>
      <c r="M65" s="172"/>
      <c r="N65" s="172">
        <f>'将来負担比率（分子）の構造'!M$42</f>
        <v>7144</v>
      </c>
      <c r="O65" s="172"/>
      <c r="P65" s="172"/>
    </row>
    <row r="66" spans="1:16" x14ac:dyDescent="0.15">
      <c r="A66" s="172" t="s">
        <v>31</v>
      </c>
      <c r="B66" s="172">
        <f>'将来負担比率（分子）の構造'!I$41</f>
        <v>34154</v>
      </c>
      <c r="C66" s="172"/>
      <c r="D66" s="172"/>
      <c r="E66" s="172">
        <f>'将来負担比率（分子）の構造'!J$41</f>
        <v>34447</v>
      </c>
      <c r="F66" s="172"/>
      <c r="G66" s="172"/>
      <c r="H66" s="172">
        <f>'将来負担比率（分子）の構造'!K$41</f>
        <v>35894</v>
      </c>
      <c r="I66" s="172"/>
      <c r="J66" s="172"/>
      <c r="K66" s="172">
        <f>'将来負担比率（分子）の構造'!L$41</f>
        <v>36566</v>
      </c>
      <c r="L66" s="172"/>
      <c r="M66" s="172"/>
      <c r="N66" s="172">
        <f>'将来負担比率（分子）の構造'!M$41</f>
        <v>36172</v>
      </c>
      <c r="O66" s="172"/>
      <c r="P66" s="172"/>
    </row>
    <row r="67" spans="1:16" x14ac:dyDescent="0.15">
      <c r="A67" s="172" t="s">
        <v>77</v>
      </c>
      <c r="B67" s="172" t="e">
        <f>NA()</f>
        <v>#N/A</v>
      </c>
      <c r="C67" s="172">
        <f>IF(ISNUMBER('将来負担比率（分子）の構造'!I$53), IF('将来負担比率（分子）の構造'!I$53 &lt; 0, 0, '将来負担比率（分子）の構造'!I$53), NA())</f>
        <v>3299</v>
      </c>
      <c r="D67" s="172" t="e">
        <f>NA()</f>
        <v>#N/A</v>
      </c>
      <c r="E67" s="172" t="e">
        <f>NA()</f>
        <v>#N/A</v>
      </c>
      <c r="F67" s="172">
        <f>IF(ISNUMBER('将来負担比率（分子）の構造'!J$53), IF('将来負担比率（分子）の構造'!J$53 &lt; 0, 0, '将来負担比率（分子）の構造'!J$53), NA())</f>
        <v>337</v>
      </c>
      <c r="G67" s="172" t="e">
        <f>NA()</f>
        <v>#N/A</v>
      </c>
      <c r="H67" s="172" t="e">
        <f>NA()</f>
        <v>#N/A</v>
      </c>
      <c r="I67" s="172">
        <f>IF(ISNUMBER('将来負担比率（分子）の構造'!K$53), IF('将来負担比率（分子）の構造'!K$53 &lt; 0, 0, '将来負担比率（分子）の構造'!K$53), NA())</f>
        <v>4112</v>
      </c>
      <c r="J67" s="172" t="e">
        <f>NA()</f>
        <v>#N/A</v>
      </c>
      <c r="K67" s="172" t="e">
        <f>NA()</f>
        <v>#N/A</v>
      </c>
      <c r="L67" s="172">
        <f>IF(ISNUMBER('将来負担比率（分子）の構造'!L$53), IF('将来負担比率（分子）の構造'!L$53 &lt; 0, 0, '将来負担比率（分子）の構造'!L$53), NA())</f>
        <v>6460</v>
      </c>
      <c r="M67" s="172" t="e">
        <f>NA()</f>
        <v>#N/A</v>
      </c>
      <c r="N67" s="172" t="e">
        <f>NA()</f>
        <v>#N/A</v>
      </c>
      <c r="O67" s="172">
        <f>IF(ISNUMBER('将来負担比率（分子）の構造'!M$53), IF('将来負担比率（分子）の構造'!M$53 &lt; 0, 0, '将来負担比率（分子）の構造'!M$53), NA())</f>
        <v>4729</v>
      </c>
      <c r="P67" s="172" t="e">
        <f>NA()</f>
        <v>#N/A</v>
      </c>
    </row>
    <row r="70" spans="1:16" x14ac:dyDescent="0.15">
      <c r="A70" s="174" t="s">
        <v>78</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79</v>
      </c>
      <c r="B72" s="176">
        <f>基金残高に係る経年分析!F55</f>
        <v>3888</v>
      </c>
      <c r="C72" s="176">
        <f>基金残高に係る経年分析!G55</f>
        <v>3648</v>
      </c>
      <c r="D72" s="176">
        <f>基金残高に係る経年分析!H55</f>
        <v>4323</v>
      </c>
    </row>
    <row r="73" spans="1:16" x14ac:dyDescent="0.15">
      <c r="A73" s="175" t="s">
        <v>80</v>
      </c>
      <c r="B73" s="176">
        <f>基金残高に係る経年分析!F56</f>
        <v>327</v>
      </c>
      <c r="C73" s="176">
        <f>基金残高に係る経年分析!G56</f>
        <v>327</v>
      </c>
      <c r="D73" s="176">
        <f>基金残高に係る経年分析!H56</f>
        <v>327</v>
      </c>
    </row>
    <row r="74" spans="1:16" x14ac:dyDescent="0.15">
      <c r="A74" s="175" t="s">
        <v>81</v>
      </c>
      <c r="B74" s="176">
        <f>基金残高に係る経年分析!F57</f>
        <v>8184</v>
      </c>
      <c r="C74" s="176">
        <f>基金残高に係る経年分析!G57</f>
        <v>7316</v>
      </c>
      <c r="D74" s="176">
        <f>基金残高に係る経年分析!H57</f>
        <v>7197</v>
      </c>
    </row>
  </sheetData>
  <sheetProtection algorithmName="SHA-512" hashValue="OuzEjeGSeBXaY9kQFLoFHBlyo3IpfHcOQ4I8MNI5fXrEFtGP2Utc+R7URyEelQj0h13ubJ9CEJxg8t71Sqm5Dw==" saltValue="r4z2sBhus/7kvyJdcmAxl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216</v>
      </c>
      <c r="DI1" s="747"/>
      <c r="DJ1" s="747"/>
      <c r="DK1" s="747"/>
      <c r="DL1" s="747"/>
      <c r="DM1" s="747"/>
      <c r="DN1" s="748"/>
      <c r="DO1" s="212"/>
      <c r="DP1" s="746" t="s">
        <v>217</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219</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220</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221</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222</v>
      </c>
      <c r="S4" s="689"/>
      <c r="T4" s="689"/>
      <c r="U4" s="689"/>
      <c r="V4" s="689"/>
      <c r="W4" s="689"/>
      <c r="X4" s="689"/>
      <c r="Y4" s="690"/>
      <c r="Z4" s="688" t="s">
        <v>223</v>
      </c>
      <c r="AA4" s="689"/>
      <c r="AB4" s="689"/>
      <c r="AC4" s="690"/>
      <c r="AD4" s="688" t="s">
        <v>224</v>
      </c>
      <c r="AE4" s="689"/>
      <c r="AF4" s="689"/>
      <c r="AG4" s="689"/>
      <c r="AH4" s="689"/>
      <c r="AI4" s="689"/>
      <c r="AJ4" s="689"/>
      <c r="AK4" s="690"/>
      <c r="AL4" s="688" t="s">
        <v>223</v>
      </c>
      <c r="AM4" s="689"/>
      <c r="AN4" s="689"/>
      <c r="AO4" s="690"/>
      <c r="AP4" s="749" t="s">
        <v>225</v>
      </c>
      <c r="AQ4" s="749"/>
      <c r="AR4" s="749"/>
      <c r="AS4" s="749"/>
      <c r="AT4" s="749"/>
      <c r="AU4" s="749"/>
      <c r="AV4" s="749"/>
      <c r="AW4" s="749"/>
      <c r="AX4" s="749"/>
      <c r="AY4" s="749"/>
      <c r="AZ4" s="749"/>
      <c r="BA4" s="749"/>
      <c r="BB4" s="749"/>
      <c r="BC4" s="749"/>
      <c r="BD4" s="749"/>
      <c r="BE4" s="749"/>
      <c r="BF4" s="749"/>
      <c r="BG4" s="749" t="s">
        <v>226</v>
      </c>
      <c r="BH4" s="749"/>
      <c r="BI4" s="749"/>
      <c r="BJ4" s="749"/>
      <c r="BK4" s="749"/>
      <c r="BL4" s="749"/>
      <c r="BM4" s="749"/>
      <c r="BN4" s="749"/>
      <c r="BO4" s="749" t="s">
        <v>223</v>
      </c>
      <c r="BP4" s="749"/>
      <c r="BQ4" s="749"/>
      <c r="BR4" s="749"/>
      <c r="BS4" s="749" t="s">
        <v>227</v>
      </c>
      <c r="BT4" s="749"/>
      <c r="BU4" s="749"/>
      <c r="BV4" s="749"/>
      <c r="BW4" s="749"/>
      <c r="BX4" s="749"/>
      <c r="BY4" s="749"/>
      <c r="BZ4" s="749"/>
      <c r="CA4" s="749"/>
      <c r="CB4" s="749"/>
      <c r="CD4" s="731" t="s">
        <v>228</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216" customFormat="1" ht="11.25" customHeight="1" x14ac:dyDescent="0.15">
      <c r="B5" s="695" t="s">
        <v>229</v>
      </c>
      <c r="C5" s="696"/>
      <c r="D5" s="696"/>
      <c r="E5" s="696"/>
      <c r="F5" s="696"/>
      <c r="G5" s="696"/>
      <c r="H5" s="696"/>
      <c r="I5" s="696"/>
      <c r="J5" s="696"/>
      <c r="K5" s="696"/>
      <c r="L5" s="696"/>
      <c r="M5" s="696"/>
      <c r="N5" s="696"/>
      <c r="O5" s="696"/>
      <c r="P5" s="696"/>
      <c r="Q5" s="697"/>
      <c r="R5" s="682">
        <v>30479635</v>
      </c>
      <c r="S5" s="683"/>
      <c r="T5" s="683"/>
      <c r="U5" s="683"/>
      <c r="V5" s="683"/>
      <c r="W5" s="683"/>
      <c r="X5" s="683"/>
      <c r="Y5" s="726"/>
      <c r="Z5" s="744">
        <v>36.4</v>
      </c>
      <c r="AA5" s="744"/>
      <c r="AB5" s="744"/>
      <c r="AC5" s="744"/>
      <c r="AD5" s="745">
        <v>27959578</v>
      </c>
      <c r="AE5" s="745"/>
      <c r="AF5" s="745"/>
      <c r="AG5" s="745"/>
      <c r="AH5" s="745"/>
      <c r="AI5" s="745"/>
      <c r="AJ5" s="745"/>
      <c r="AK5" s="745"/>
      <c r="AL5" s="727">
        <v>76.099999999999994</v>
      </c>
      <c r="AM5" s="700"/>
      <c r="AN5" s="700"/>
      <c r="AO5" s="728"/>
      <c r="AP5" s="695" t="s">
        <v>230</v>
      </c>
      <c r="AQ5" s="696"/>
      <c r="AR5" s="696"/>
      <c r="AS5" s="696"/>
      <c r="AT5" s="696"/>
      <c r="AU5" s="696"/>
      <c r="AV5" s="696"/>
      <c r="AW5" s="696"/>
      <c r="AX5" s="696"/>
      <c r="AY5" s="696"/>
      <c r="AZ5" s="696"/>
      <c r="BA5" s="696"/>
      <c r="BB5" s="696"/>
      <c r="BC5" s="696"/>
      <c r="BD5" s="696"/>
      <c r="BE5" s="696"/>
      <c r="BF5" s="697"/>
      <c r="BG5" s="629">
        <v>27959578</v>
      </c>
      <c r="BH5" s="630"/>
      <c r="BI5" s="630"/>
      <c r="BJ5" s="630"/>
      <c r="BK5" s="630"/>
      <c r="BL5" s="630"/>
      <c r="BM5" s="630"/>
      <c r="BN5" s="631"/>
      <c r="BO5" s="656">
        <v>91.7</v>
      </c>
      <c r="BP5" s="656"/>
      <c r="BQ5" s="656"/>
      <c r="BR5" s="656"/>
      <c r="BS5" s="657">
        <v>188183</v>
      </c>
      <c r="BT5" s="657"/>
      <c r="BU5" s="657"/>
      <c r="BV5" s="657"/>
      <c r="BW5" s="657"/>
      <c r="BX5" s="657"/>
      <c r="BY5" s="657"/>
      <c r="BZ5" s="657"/>
      <c r="CA5" s="657"/>
      <c r="CB5" s="715"/>
      <c r="CD5" s="731" t="s">
        <v>225</v>
      </c>
      <c r="CE5" s="732"/>
      <c r="CF5" s="732"/>
      <c r="CG5" s="732"/>
      <c r="CH5" s="732"/>
      <c r="CI5" s="732"/>
      <c r="CJ5" s="732"/>
      <c r="CK5" s="732"/>
      <c r="CL5" s="732"/>
      <c r="CM5" s="732"/>
      <c r="CN5" s="732"/>
      <c r="CO5" s="732"/>
      <c r="CP5" s="732"/>
      <c r="CQ5" s="733"/>
      <c r="CR5" s="731" t="s">
        <v>231</v>
      </c>
      <c r="CS5" s="732"/>
      <c r="CT5" s="732"/>
      <c r="CU5" s="732"/>
      <c r="CV5" s="732"/>
      <c r="CW5" s="732"/>
      <c r="CX5" s="732"/>
      <c r="CY5" s="733"/>
      <c r="CZ5" s="731" t="s">
        <v>223</v>
      </c>
      <c r="DA5" s="732"/>
      <c r="DB5" s="732"/>
      <c r="DC5" s="733"/>
      <c r="DD5" s="731" t="s">
        <v>232</v>
      </c>
      <c r="DE5" s="732"/>
      <c r="DF5" s="732"/>
      <c r="DG5" s="732"/>
      <c r="DH5" s="732"/>
      <c r="DI5" s="732"/>
      <c r="DJ5" s="732"/>
      <c r="DK5" s="732"/>
      <c r="DL5" s="732"/>
      <c r="DM5" s="732"/>
      <c r="DN5" s="732"/>
      <c r="DO5" s="732"/>
      <c r="DP5" s="733"/>
      <c r="DQ5" s="731" t="s">
        <v>233</v>
      </c>
      <c r="DR5" s="732"/>
      <c r="DS5" s="732"/>
      <c r="DT5" s="732"/>
      <c r="DU5" s="732"/>
      <c r="DV5" s="732"/>
      <c r="DW5" s="732"/>
      <c r="DX5" s="732"/>
      <c r="DY5" s="732"/>
      <c r="DZ5" s="732"/>
      <c r="EA5" s="732"/>
      <c r="EB5" s="732"/>
      <c r="EC5" s="733"/>
    </row>
    <row r="6" spans="2:143" ht="11.25" customHeight="1" x14ac:dyDescent="0.15">
      <c r="B6" s="626" t="s">
        <v>234</v>
      </c>
      <c r="C6" s="627"/>
      <c r="D6" s="627"/>
      <c r="E6" s="627"/>
      <c r="F6" s="627"/>
      <c r="G6" s="627"/>
      <c r="H6" s="627"/>
      <c r="I6" s="627"/>
      <c r="J6" s="627"/>
      <c r="K6" s="627"/>
      <c r="L6" s="627"/>
      <c r="M6" s="627"/>
      <c r="N6" s="627"/>
      <c r="O6" s="627"/>
      <c r="P6" s="627"/>
      <c r="Q6" s="628"/>
      <c r="R6" s="629">
        <v>312312</v>
      </c>
      <c r="S6" s="630"/>
      <c r="T6" s="630"/>
      <c r="U6" s="630"/>
      <c r="V6" s="630"/>
      <c r="W6" s="630"/>
      <c r="X6" s="630"/>
      <c r="Y6" s="631"/>
      <c r="Z6" s="656">
        <v>0.4</v>
      </c>
      <c r="AA6" s="656"/>
      <c r="AB6" s="656"/>
      <c r="AC6" s="656"/>
      <c r="AD6" s="657">
        <v>312312</v>
      </c>
      <c r="AE6" s="657"/>
      <c r="AF6" s="657"/>
      <c r="AG6" s="657"/>
      <c r="AH6" s="657"/>
      <c r="AI6" s="657"/>
      <c r="AJ6" s="657"/>
      <c r="AK6" s="657"/>
      <c r="AL6" s="632">
        <v>0.9</v>
      </c>
      <c r="AM6" s="633"/>
      <c r="AN6" s="633"/>
      <c r="AO6" s="658"/>
      <c r="AP6" s="626" t="s">
        <v>235</v>
      </c>
      <c r="AQ6" s="627"/>
      <c r="AR6" s="627"/>
      <c r="AS6" s="627"/>
      <c r="AT6" s="627"/>
      <c r="AU6" s="627"/>
      <c r="AV6" s="627"/>
      <c r="AW6" s="627"/>
      <c r="AX6" s="627"/>
      <c r="AY6" s="627"/>
      <c r="AZ6" s="627"/>
      <c r="BA6" s="627"/>
      <c r="BB6" s="627"/>
      <c r="BC6" s="627"/>
      <c r="BD6" s="627"/>
      <c r="BE6" s="627"/>
      <c r="BF6" s="628"/>
      <c r="BG6" s="629">
        <v>27959578</v>
      </c>
      <c r="BH6" s="630"/>
      <c r="BI6" s="630"/>
      <c r="BJ6" s="630"/>
      <c r="BK6" s="630"/>
      <c r="BL6" s="630"/>
      <c r="BM6" s="630"/>
      <c r="BN6" s="631"/>
      <c r="BO6" s="656">
        <v>91.7</v>
      </c>
      <c r="BP6" s="656"/>
      <c r="BQ6" s="656"/>
      <c r="BR6" s="656"/>
      <c r="BS6" s="657">
        <v>188183</v>
      </c>
      <c r="BT6" s="657"/>
      <c r="BU6" s="657"/>
      <c r="BV6" s="657"/>
      <c r="BW6" s="657"/>
      <c r="BX6" s="657"/>
      <c r="BY6" s="657"/>
      <c r="BZ6" s="657"/>
      <c r="CA6" s="657"/>
      <c r="CB6" s="715"/>
      <c r="CD6" s="685" t="s">
        <v>236</v>
      </c>
      <c r="CE6" s="686"/>
      <c r="CF6" s="686"/>
      <c r="CG6" s="686"/>
      <c r="CH6" s="686"/>
      <c r="CI6" s="686"/>
      <c r="CJ6" s="686"/>
      <c r="CK6" s="686"/>
      <c r="CL6" s="686"/>
      <c r="CM6" s="686"/>
      <c r="CN6" s="686"/>
      <c r="CO6" s="686"/>
      <c r="CP6" s="686"/>
      <c r="CQ6" s="687"/>
      <c r="CR6" s="629">
        <v>401143</v>
      </c>
      <c r="CS6" s="630"/>
      <c r="CT6" s="630"/>
      <c r="CU6" s="630"/>
      <c r="CV6" s="630"/>
      <c r="CW6" s="630"/>
      <c r="CX6" s="630"/>
      <c r="CY6" s="631"/>
      <c r="CZ6" s="727">
        <v>0.5</v>
      </c>
      <c r="DA6" s="700"/>
      <c r="DB6" s="700"/>
      <c r="DC6" s="730"/>
      <c r="DD6" s="635" t="s">
        <v>237</v>
      </c>
      <c r="DE6" s="630"/>
      <c r="DF6" s="630"/>
      <c r="DG6" s="630"/>
      <c r="DH6" s="630"/>
      <c r="DI6" s="630"/>
      <c r="DJ6" s="630"/>
      <c r="DK6" s="630"/>
      <c r="DL6" s="630"/>
      <c r="DM6" s="630"/>
      <c r="DN6" s="630"/>
      <c r="DO6" s="630"/>
      <c r="DP6" s="631"/>
      <c r="DQ6" s="635">
        <v>400929</v>
      </c>
      <c r="DR6" s="630"/>
      <c r="DS6" s="630"/>
      <c r="DT6" s="630"/>
      <c r="DU6" s="630"/>
      <c r="DV6" s="630"/>
      <c r="DW6" s="630"/>
      <c r="DX6" s="630"/>
      <c r="DY6" s="630"/>
      <c r="DZ6" s="630"/>
      <c r="EA6" s="630"/>
      <c r="EB6" s="630"/>
      <c r="EC6" s="670"/>
    </row>
    <row r="7" spans="2:143" ht="11.25" customHeight="1" x14ac:dyDescent="0.15">
      <c r="B7" s="626" t="s">
        <v>238</v>
      </c>
      <c r="C7" s="627"/>
      <c r="D7" s="627"/>
      <c r="E7" s="627"/>
      <c r="F7" s="627"/>
      <c r="G7" s="627"/>
      <c r="H7" s="627"/>
      <c r="I7" s="627"/>
      <c r="J7" s="627"/>
      <c r="K7" s="627"/>
      <c r="L7" s="627"/>
      <c r="M7" s="627"/>
      <c r="N7" s="627"/>
      <c r="O7" s="627"/>
      <c r="P7" s="627"/>
      <c r="Q7" s="628"/>
      <c r="R7" s="629">
        <v>38489</v>
      </c>
      <c r="S7" s="630"/>
      <c r="T7" s="630"/>
      <c r="U7" s="630"/>
      <c r="V7" s="630"/>
      <c r="W7" s="630"/>
      <c r="X7" s="630"/>
      <c r="Y7" s="631"/>
      <c r="Z7" s="656">
        <v>0</v>
      </c>
      <c r="AA7" s="656"/>
      <c r="AB7" s="656"/>
      <c r="AC7" s="656"/>
      <c r="AD7" s="657">
        <v>38489</v>
      </c>
      <c r="AE7" s="657"/>
      <c r="AF7" s="657"/>
      <c r="AG7" s="657"/>
      <c r="AH7" s="657"/>
      <c r="AI7" s="657"/>
      <c r="AJ7" s="657"/>
      <c r="AK7" s="657"/>
      <c r="AL7" s="632">
        <v>0.1</v>
      </c>
      <c r="AM7" s="633"/>
      <c r="AN7" s="633"/>
      <c r="AO7" s="658"/>
      <c r="AP7" s="626" t="s">
        <v>239</v>
      </c>
      <c r="AQ7" s="627"/>
      <c r="AR7" s="627"/>
      <c r="AS7" s="627"/>
      <c r="AT7" s="627"/>
      <c r="AU7" s="627"/>
      <c r="AV7" s="627"/>
      <c r="AW7" s="627"/>
      <c r="AX7" s="627"/>
      <c r="AY7" s="627"/>
      <c r="AZ7" s="627"/>
      <c r="BA7" s="627"/>
      <c r="BB7" s="627"/>
      <c r="BC7" s="627"/>
      <c r="BD7" s="627"/>
      <c r="BE7" s="627"/>
      <c r="BF7" s="628"/>
      <c r="BG7" s="629">
        <v>14991018</v>
      </c>
      <c r="BH7" s="630"/>
      <c r="BI7" s="630"/>
      <c r="BJ7" s="630"/>
      <c r="BK7" s="630"/>
      <c r="BL7" s="630"/>
      <c r="BM7" s="630"/>
      <c r="BN7" s="631"/>
      <c r="BO7" s="656">
        <v>49.2</v>
      </c>
      <c r="BP7" s="656"/>
      <c r="BQ7" s="656"/>
      <c r="BR7" s="656"/>
      <c r="BS7" s="657">
        <v>188183</v>
      </c>
      <c r="BT7" s="657"/>
      <c r="BU7" s="657"/>
      <c r="BV7" s="657"/>
      <c r="BW7" s="657"/>
      <c r="BX7" s="657"/>
      <c r="BY7" s="657"/>
      <c r="BZ7" s="657"/>
      <c r="CA7" s="657"/>
      <c r="CB7" s="715"/>
      <c r="CD7" s="671" t="s">
        <v>240</v>
      </c>
      <c r="CE7" s="668"/>
      <c r="CF7" s="668"/>
      <c r="CG7" s="668"/>
      <c r="CH7" s="668"/>
      <c r="CI7" s="668"/>
      <c r="CJ7" s="668"/>
      <c r="CK7" s="668"/>
      <c r="CL7" s="668"/>
      <c r="CM7" s="668"/>
      <c r="CN7" s="668"/>
      <c r="CO7" s="668"/>
      <c r="CP7" s="668"/>
      <c r="CQ7" s="669"/>
      <c r="CR7" s="629">
        <v>8246753</v>
      </c>
      <c r="CS7" s="630"/>
      <c r="CT7" s="630"/>
      <c r="CU7" s="630"/>
      <c r="CV7" s="630"/>
      <c r="CW7" s="630"/>
      <c r="CX7" s="630"/>
      <c r="CY7" s="631"/>
      <c r="CZ7" s="656">
        <v>10.5</v>
      </c>
      <c r="DA7" s="656"/>
      <c r="DB7" s="656"/>
      <c r="DC7" s="656"/>
      <c r="DD7" s="635">
        <v>286226</v>
      </c>
      <c r="DE7" s="630"/>
      <c r="DF7" s="630"/>
      <c r="DG7" s="630"/>
      <c r="DH7" s="630"/>
      <c r="DI7" s="630"/>
      <c r="DJ7" s="630"/>
      <c r="DK7" s="630"/>
      <c r="DL7" s="630"/>
      <c r="DM7" s="630"/>
      <c r="DN7" s="630"/>
      <c r="DO7" s="630"/>
      <c r="DP7" s="631"/>
      <c r="DQ7" s="635">
        <v>7111992</v>
      </c>
      <c r="DR7" s="630"/>
      <c r="DS7" s="630"/>
      <c r="DT7" s="630"/>
      <c r="DU7" s="630"/>
      <c r="DV7" s="630"/>
      <c r="DW7" s="630"/>
      <c r="DX7" s="630"/>
      <c r="DY7" s="630"/>
      <c r="DZ7" s="630"/>
      <c r="EA7" s="630"/>
      <c r="EB7" s="630"/>
      <c r="EC7" s="670"/>
    </row>
    <row r="8" spans="2:143" ht="11.25" customHeight="1" x14ac:dyDescent="0.15">
      <c r="B8" s="626" t="s">
        <v>241</v>
      </c>
      <c r="C8" s="627"/>
      <c r="D8" s="627"/>
      <c r="E8" s="627"/>
      <c r="F8" s="627"/>
      <c r="G8" s="627"/>
      <c r="H8" s="627"/>
      <c r="I8" s="627"/>
      <c r="J8" s="627"/>
      <c r="K8" s="627"/>
      <c r="L8" s="627"/>
      <c r="M8" s="627"/>
      <c r="N8" s="627"/>
      <c r="O8" s="627"/>
      <c r="P8" s="627"/>
      <c r="Q8" s="628"/>
      <c r="R8" s="629">
        <v>276026</v>
      </c>
      <c r="S8" s="630"/>
      <c r="T8" s="630"/>
      <c r="U8" s="630"/>
      <c r="V8" s="630"/>
      <c r="W8" s="630"/>
      <c r="X8" s="630"/>
      <c r="Y8" s="631"/>
      <c r="Z8" s="656">
        <v>0.3</v>
      </c>
      <c r="AA8" s="656"/>
      <c r="AB8" s="656"/>
      <c r="AC8" s="656"/>
      <c r="AD8" s="657">
        <v>276026</v>
      </c>
      <c r="AE8" s="657"/>
      <c r="AF8" s="657"/>
      <c r="AG8" s="657"/>
      <c r="AH8" s="657"/>
      <c r="AI8" s="657"/>
      <c r="AJ8" s="657"/>
      <c r="AK8" s="657"/>
      <c r="AL8" s="632">
        <v>0.8</v>
      </c>
      <c r="AM8" s="633"/>
      <c r="AN8" s="633"/>
      <c r="AO8" s="658"/>
      <c r="AP8" s="626" t="s">
        <v>242</v>
      </c>
      <c r="AQ8" s="627"/>
      <c r="AR8" s="627"/>
      <c r="AS8" s="627"/>
      <c r="AT8" s="627"/>
      <c r="AU8" s="627"/>
      <c r="AV8" s="627"/>
      <c r="AW8" s="627"/>
      <c r="AX8" s="627"/>
      <c r="AY8" s="627"/>
      <c r="AZ8" s="627"/>
      <c r="BA8" s="627"/>
      <c r="BB8" s="627"/>
      <c r="BC8" s="627"/>
      <c r="BD8" s="627"/>
      <c r="BE8" s="627"/>
      <c r="BF8" s="628"/>
      <c r="BG8" s="629">
        <v>347033</v>
      </c>
      <c r="BH8" s="630"/>
      <c r="BI8" s="630"/>
      <c r="BJ8" s="630"/>
      <c r="BK8" s="630"/>
      <c r="BL8" s="630"/>
      <c r="BM8" s="630"/>
      <c r="BN8" s="631"/>
      <c r="BO8" s="656">
        <v>1.1000000000000001</v>
      </c>
      <c r="BP8" s="656"/>
      <c r="BQ8" s="656"/>
      <c r="BR8" s="656"/>
      <c r="BS8" s="657" t="s">
        <v>137</v>
      </c>
      <c r="BT8" s="657"/>
      <c r="BU8" s="657"/>
      <c r="BV8" s="657"/>
      <c r="BW8" s="657"/>
      <c r="BX8" s="657"/>
      <c r="BY8" s="657"/>
      <c r="BZ8" s="657"/>
      <c r="CA8" s="657"/>
      <c r="CB8" s="715"/>
      <c r="CD8" s="671" t="s">
        <v>243</v>
      </c>
      <c r="CE8" s="668"/>
      <c r="CF8" s="668"/>
      <c r="CG8" s="668"/>
      <c r="CH8" s="668"/>
      <c r="CI8" s="668"/>
      <c r="CJ8" s="668"/>
      <c r="CK8" s="668"/>
      <c r="CL8" s="668"/>
      <c r="CM8" s="668"/>
      <c r="CN8" s="668"/>
      <c r="CO8" s="668"/>
      <c r="CP8" s="668"/>
      <c r="CQ8" s="669"/>
      <c r="CR8" s="629">
        <v>38886016</v>
      </c>
      <c r="CS8" s="630"/>
      <c r="CT8" s="630"/>
      <c r="CU8" s="630"/>
      <c r="CV8" s="630"/>
      <c r="CW8" s="630"/>
      <c r="CX8" s="630"/>
      <c r="CY8" s="631"/>
      <c r="CZ8" s="656">
        <v>49.7</v>
      </c>
      <c r="DA8" s="656"/>
      <c r="DB8" s="656"/>
      <c r="DC8" s="656"/>
      <c r="DD8" s="635">
        <v>67536</v>
      </c>
      <c r="DE8" s="630"/>
      <c r="DF8" s="630"/>
      <c r="DG8" s="630"/>
      <c r="DH8" s="630"/>
      <c r="DI8" s="630"/>
      <c r="DJ8" s="630"/>
      <c r="DK8" s="630"/>
      <c r="DL8" s="630"/>
      <c r="DM8" s="630"/>
      <c r="DN8" s="630"/>
      <c r="DO8" s="630"/>
      <c r="DP8" s="631"/>
      <c r="DQ8" s="635">
        <v>16876458</v>
      </c>
      <c r="DR8" s="630"/>
      <c r="DS8" s="630"/>
      <c r="DT8" s="630"/>
      <c r="DU8" s="630"/>
      <c r="DV8" s="630"/>
      <c r="DW8" s="630"/>
      <c r="DX8" s="630"/>
      <c r="DY8" s="630"/>
      <c r="DZ8" s="630"/>
      <c r="EA8" s="630"/>
      <c r="EB8" s="630"/>
      <c r="EC8" s="670"/>
    </row>
    <row r="9" spans="2:143" ht="11.25" customHeight="1" x14ac:dyDescent="0.15">
      <c r="B9" s="626" t="s">
        <v>244</v>
      </c>
      <c r="C9" s="627"/>
      <c r="D9" s="627"/>
      <c r="E9" s="627"/>
      <c r="F9" s="627"/>
      <c r="G9" s="627"/>
      <c r="H9" s="627"/>
      <c r="I9" s="627"/>
      <c r="J9" s="627"/>
      <c r="K9" s="627"/>
      <c r="L9" s="627"/>
      <c r="M9" s="627"/>
      <c r="N9" s="627"/>
      <c r="O9" s="627"/>
      <c r="P9" s="627"/>
      <c r="Q9" s="628"/>
      <c r="R9" s="629">
        <v>336952</v>
      </c>
      <c r="S9" s="630"/>
      <c r="T9" s="630"/>
      <c r="U9" s="630"/>
      <c r="V9" s="630"/>
      <c r="W9" s="630"/>
      <c r="X9" s="630"/>
      <c r="Y9" s="631"/>
      <c r="Z9" s="656">
        <v>0.4</v>
      </c>
      <c r="AA9" s="656"/>
      <c r="AB9" s="656"/>
      <c r="AC9" s="656"/>
      <c r="AD9" s="657">
        <v>336952</v>
      </c>
      <c r="AE9" s="657"/>
      <c r="AF9" s="657"/>
      <c r="AG9" s="657"/>
      <c r="AH9" s="657"/>
      <c r="AI9" s="657"/>
      <c r="AJ9" s="657"/>
      <c r="AK9" s="657"/>
      <c r="AL9" s="632">
        <v>0.9</v>
      </c>
      <c r="AM9" s="633"/>
      <c r="AN9" s="633"/>
      <c r="AO9" s="658"/>
      <c r="AP9" s="626" t="s">
        <v>245</v>
      </c>
      <c r="AQ9" s="627"/>
      <c r="AR9" s="627"/>
      <c r="AS9" s="627"/>
      <c r="AT9" s="627"/>
      <c r="AU9" s="627"/>
      <c r="AV9" s="627"/>
      <c r="AW9" s="627"/>
      <c r="AX9" s="627"/>
      <c r="AY9" s="627"/>
      <c r="AZ9" s="627"/>
      <c r="BA9" s="627"/>
      <c r="BB9" s="627"/>
      <c r="BC9" s="627"/>
      <c r="BD9" s="627"/>
      <c r="BE9" s="627"/>
      <c r="BF9" s="628"/>
      <c r="BG9" s="629">
        <v>13253574</v>
      </c>
      <c r="BH9" s="630"/>
      <c r="BI9" s="630"/>
      <c r="BJ9" s="630"/>
      <c r="BK9" s="630"/>
      <c r="BL9" s="630"/>
      <c r="BM9" s="630"/>
      <c r="BN9" s="631"/>
      <c r="BO9" s="656">
        <v>43.5</v>
      </c>
      <c r="BP9" s="656"/>
      <c r="BQ9" s="656"/>
      <c r="BR9" s="656"/>
      <c r="BS9" s="657" t="s">
        <v>129</v>
      </c>
      <c r="BT9" s="657"/>
      <c r="BU9" s="657"/>
      <c r="BV9" s="657"/>
      <c r="BW9" s="657"/>
      <c r="BX9" s="657"/>
      <c r="BY9" s="657"/>
      <c r="BZ9" s="657"/>
      <c r="CA9" s="657"/>
      <c r="CB9" s="715"/>
      <c r="CD9" s="671" t="s">
        <v>246</v>
      </c>
      <c r="CE9" s="668"/>
      <c r="CF9" s="668"/>
      <c r="CG9" s="668"/>
      <c r="CH9" s="668"/>
      <c r="CI9" s="668"/>
      <c r="CJ9" s="668"/>
      <c r="CK9" s="668"/>
      <c r="CL9" s="668"/>
      <c r="CM9" s="668"/>
      <c r="CN9" s="668"/>
      <c r="CO9" s="668"/>
      <c r="CP9" s="668"/>
      <c r="CQ9" s="669"/>
      <c r="CR9" s="629">
        <v>8004077</v>
      </c>
      <c r="CS9" s="630"/>
      <c r="CT9" s="630"/>
      <c r="CU9" s="630"/>
      <c r="CV9" s="630"/>
      <c r="CW9" s="630"/>
      <c r="CX9" s="630"/>
      <c r="CY9" s="631"/>
      <c r="CZ9" s="656">
        <v>10.199999999999999</v>
      </c>
      <c r="DA9" s="656"/>
      <c r="DB9" s="656"/>
      <c r="DC9" s="656"/>
      <c r="DD9" s="635">
        <v>182831</v>
      </c>
      <c r="DE9" s="630"/>
      <c r="DF9" s="630"/>
      <c r="DG9" s="630"/>
      <c r="DH9" s="630"/>
      <c r="DI9" s="630"/>
      <c r="DJ9" s="630"/>
      <c r="DK9" s="630"/>
      <c r="DL9" s="630"/>
      <c r="DM9" s="630"/>
      <c r="DN9" s="630"/>
      <c r="DO9" s="630"/>
      <c r="DP9" s="631"/>
      <c r="DQ9" s="635">
        <v>3510324</v>
      </c>
      <c r="DR9" s="630"/>
      <c r="DS9" s="630"/>
      <c r="DT9" s="630"/>
      <c r="DU9" s="630"/>
      <c r="DV9" s="630"/>
      <c r="DW9" s="630"/>
      <c r="DX9" s="630"/>
      <c r="DY9" s="630"/>
      <c r="DZ9" s="630"/>
      <c r="EA9" s="630"/>
      <c r="EB9" s="630"/>
      <c r="EC9" s="670"/>
    </row>
    <row r="10" spans="2:143" ht="11.25" customHeight="1" x14ac:dyDescent="0.15">
      <c r="B10" s="626" t="s">
        <v>247</v>
      </c>
      <c r="C10" s="627"/>
      <c r="D10" s="627"/>
      <c r="E10" s="627"/>
      <c r="F10" s="627"/>
      <c r="G10" s="627"/>
      <c r="H10" s="627"/>
      <c r="I10" s="627"/>
      <c r="J10" s="627"/>
      <c r="K10" s="627"/>
      <c r="L10" s="627"/>
      <c r="M10" s="627"/>
      <c r="N10" s="627"/>
      <c r="O10" s="627"/>
      <c r="P10" s="627"/>
      <c r="Q10" s="628"/>
      <c r="R10" s="629" t="s">
        <v>129</v>
      </c>
      <c r="S10" s="630"/>
      <c r="T10" s="630"/>
      <c r="U10" s="630"/>
      <c r="V10" s="630"/>
      <c r="W10" s="630"/>
      <c r="X10" s="630"/>
      <c r="Y10" s="631"/>
      <c r="Z10" s="656" t="s">
        <v>237</v>
      </c>
      <c r="AA10" s="656"/>
      <c r="AB10" s="656"/>
      <c r="AC10" s="656"/>
      <c r="AD10" s="657" t="s">
        <v>129</v>
      </c>
      <c r="AE10" s="657"/>
      <c r="AF10" s="657"/>
      <c r="AG10" s="657"/>
      <c r="AH10" s="657"/>
      <c r="AI10" s="657"/>
      <c r="AJ10" s="657"/>
      <c r="AK10" s="657"/>
      <c r="AL10" s="632" t="s">
        <v>237</v>
      </c>
      <c r="AM10" s="633"/>
      <c r="AN10" s="633"/>
      <c r="AO10" s="658"/>
      <c r="AP10" s="626" t="s">
        <v>248</v>
      </c>
      <c r="AQ10" s="627"/>
      <c r="AR10" s="627"/>
      <c r="AS10" s="627"/>
      <c r="AT10" s="627"/>
      <c r="AU10" s="627"/>
      <c r="AV10" s="627"/>
      <c r="AW10" s="627"/>
      <c r="AX10" s="627"/>
      <c r="AY10" s="627"/>
      <c r="AZ10" s="627"/>
      <c r="BA10" s="627"/>
      <c r="BB10" s="627"/>
      <c r="BC10" s="627"/>
      <c r="BD10" s="627"/>
      <c r="BE10" s="627"/>
      <c r="BF10" s="628"/>
      <c r="BG10" s="629">
        <v>353962</v>
      </c>
      <c r="BH10" s="630"/>
      <c r="BI10" s="630"/>
      <c r="BJ10" s="630"/>
      <c r="BK10" s="630"/>
      <c r="BL10" s="630"/>
      <c r="BM10" s="630"/>
      <c r="BN10" s="631"/>
      <c r="BO10" s="656">
        <v>1.2</v>
      </c>
      <c r="BP10" s="656"/>
      <c r="BQ10" s="656"/>
      <c r="BR10" s="656"/>
      <c r="BS10" s="657" t="s">
        <v>137</v>
      </c>
      <c r="BT10" s="657"/>
      <c r="BU10" s="657"/>
      <c r="BV10" s="657"/>
      <c r="BW10" s="657"/>
      <c r="BX10" s="657"/>
      <c r="BY10" s="657"/>
      <c r="BZ10" s="657"/>
      <c r="CA10" s="657"/>
      <c r="CB10" s="715"/>
      <c r="CD10" s="671" t="s">
        <v>249</v>
      </c>
      <c r="CE10" s="668"/>
      <c r="CF10" s="668"/>
      <c r="CG10" s="668"/>
      <c r="CH10" s="668"/>
      <c r="CI10" s="668"/>
      <c r="CJ10" s="668"/>
      <c r="CK10" s="668"/>
      <c r="CL10" s="668"/>
      <c r="CM10" s="668"/>
      <c r="CN10" s="668"/>
      <c r="CO10" s="668"/>
      <c r="CP10" s="668"/>
      <c r="CQ10" s="669"/>
      <c r="CR10" s="629">
        <v>249742</v>
      </c>
      <c r="CS10" s="630"/>
      <c r="CT10" s="630"/>
      <c r="CU10" s="630"/>
      <c r="CV10" s="630"/>
      <c r="CW10" s="630"/>
      <c r="CX10" s="630"/>
      <c r="CY10" s="631"/>
      <c r="CZ10" s="656">
        <v>0.3</v>
      </c>
      <c r="DA10" s="656"/>
      <c r="DB10" s="656"/>
      <c r="DC10" s="656"/>
      <c r="DD10" s="635" t="s">
        <v>237</v>
      </c>
      <c r="DE10" s="630"/>
      <c r="DF10" s="630"/>
      <c r="DG10" s="630"/>
      <c r="DH10" s="630"/>
      <c r="DI10" s="630"/>
      <c r="DJ10" s="630"/>
      <c r="DK10" s="630"/>
      <c r="DL10" s="630"/>
      <c r="DM10" s="630"/>
      <c r="DN10" s="630"/>
      <c r="DO10" s="630"/>
      <c r="DP10" s="631"/>
      <c r="DQ10" s="635">
        <v>222926</v>
      </c>
      <c r="DR10" s="630"/>
      <c r="DS10" s="630"/>
      <c r="DT10" s="630"/>
      <c r="DU10" s="630"/>
      <c r="DV10" s="630"/>
      <c r="DW10" s="630"/>
      <c r="DX10" s="630"/>
      <c r="DY10" s="630"/>
      <c r="DZ10" s="630"/>
      <c r="EA10" s="630"/>
      <c r="EB10" s="630"/>
      <c r="EC10" s="670"/>
    </row>
    <row r="11" spans="2:143" ht="11.25" customHeight="1" x14ac:dyDescent="0.15">
      <c r="B11" s="626" t="s">
        <v>250</v>
      </c>
      <c r="C11" s="627"/>
      <c r="D11" s="627"/>
      <c r="E11" s="627"/>
      <c r="F11" s="627"/>
      <c r="G11" s="627"/>
      <c r="H11" s="627"/>
      <c r="I11" s="627"/>
      <c r="J11" s="627"/>
      <c r="K11" s="627"/>
      <c r="L11" s="627"/>
      <c r="M11" s="627"/>
      <c r="N11" s="627"/>
      <c r="O11" s="627"/>
      <c r="P11" s="627"/>
      <c r="Q11" s="628"/>
      <c r="R11" s="629">
        <v>4252939</v>
      </c>
      <c r="S11" s="630"/>
      <c r="T11" s="630"/>
      <c r="U11" s="630"/>
      <c r="V11" s="630"/>
      <c r="W11" s="630"/>
      <c r="X11" s="630"/>
      <c r="Y11" s="631"/>
      <c r="Z11" s="632">
        <v>5.0999999999999996</v>
      </c>
      <c r="AA11" s="633"/>
      <c r="AB11" s="633"/>
      <c r="AC11" s="634"/>
      <c r="AD11" s="635">
        <v>4252939</v>
      </c>
      <c r="AE11" s="630"/>
      <c r="AF11" s="630"/>
      <c r="AG11" s="630"/>
      <c r="AH11" s="630"/>
      <c r="AI11" s="630"/>
      <c r="AJ11" s="630"/>
      <c r="AK11" s="631"/>
      <c r="AL11" s="632">
        <v>11.6</v>
      </c>
      <c r="AM11" s="633"/>
      <c r="AN11" s="633"/>
      <c r="AO11" s="658"/>
      <c r="AP11" s="626" t="s">
        <v>251</v>
      </c>
      <c r="AQ11" s="627"/>
      <c r="AR11" s="627"/>
      <c r="AS11" s="627"/>
      <c r="AT11" s="627"/>
      <c r="AU11" s="627"/>
      <c r="AV11" s="627"/>
      <c r="AW11" s="627"/>
      <c r="AX11" s="627"/>
      <c r="AY11" s="627"/>
      <c r="AZ11" s="627"/>
      <c r="BA11" s="627"/>
      <c r="BB11" s="627"/>
      <c r="BC11" s="627"/>
      <c r="BD11" s="627"/>
      <c r="BE11" s="627"/>
      <c r="BF11" s="628"/>
      <c r="BG11" s="629">
        <v>1036449</v>
      </c>
      <c r="BH11" s="630"/>
      <c r="BI11" s="630"/>
      <c r="BJ11" s="630"/>
      <c r="BK11" s="630"/>
      <c r="BL11" s="630"/>
      <c r="BM11" s="630"/>
      <c r="BN11" s="631"/>
      <c r="BO11" s="656">
        <v>3.4</v>
      </c>
      <c r="BP11" s="656"/>
      <c r="BQ11" s="656"/>
      <c r="BR11" s="656"/>
      <c r="BS11" s="657">
        <v>188183</v>
      </c>
      <c r="BT11" s="657"/>
      <c r="BU11" s="657"/>
      <c r="BV11" s="657"/>
      <c r="BW11" s="657"/>
      <c r="BX11" s="657"/>
      <c r="BY11" s="657"/>
      <c r="BZ11" s="657"/>
      <c r="CA11" s="657"/>
      <c r="CB11" s="715"/>
      <c r="CD11" s="671" t="s">
        <v>252</v>
      </c>
      <c r="CE11" s="668"/>
      <c r="CF11" s="668"/>
      <c r="CG11" s="668"/>
      <c r="CH11" s="668"/>
      <c r="CI11" s="668"/>
      <c r="CJ11" s="668"/>
      <c r="CK11" s="668"/>
      <c r="CL11" s="668"/>
      <c r="CM11" s="668"/>
      <c r="CN11" s="668"/>
      <c r="CO11" s="668"/>
      <c r="CP11" s="668"/>
      <c r="CQ11" s="669"/>
      <c r="CR11" s="629">
        <v>126448</v>
      </c>
      <c r="CS11" s="630"/>
      <c r="CT11" s="630"/>
      <c r="CU11" s="630"/>
      <c r="CV11" s="630"/>
      <c r="CW11" s="630"/>
      <c r="CX11" s="630"/>
      <c r="CY11" s="631"/>
      <c r="CZ11" s="656">
        <v>0.2</v>
      </c>
      <c r="DA11" s="656"/>
      <c r="DB11" s="656"/>
      <c r="DC11" s="656"/>
      <c r="DD11" s="635">
        <v>14000</v>
      </c>
      <c r="DE11" s="630"/>
      <c r="DF11" s="630"/>
      <c r="DG11" s="630"/>
      <c r="DH11" s="630"/>
      <c r="DI11" s="630"/>
      <c r="DJ11" s="630"/>
      <c r="DK11" s="630"/>
      <c r="DL11" s="630"/>
      <c r="DM11" s="630"/>
      <c r="DN11" s="630"/>
      <c r="DO11" s="630"/>
      <c r="DP11" s="631"/>
      <c r="DQ11" s="635">
        <v>108253</v>
      </c>
      <c r="DR11" s="630"/>
      <c r="DS11" s="630"/>
      <c r="DT11" s="630"/>
      <c r="DU11" s="630"/>
      <c r="DV11" s="630"/>
      <c r="DW11" s="630"/>
      <c r="DX11" s="630"/>
      <c r="DY11" s="630"/>
      <c r="DZ11" s="630"/>
      <c r="EA11" s="630"/>
      <c r="EB11" s="630"/>
      <c r="EC11" s="670"/>
    </row>
    <row r="12" spans="2:143" ht="11.25" customHeight="1" x14ac:dyDescent="0.15">
      <c r="B12" s="626" t="s">
        <v>253</v>
      </c>
      <c r="C12" s="627"/>
      <c r="D12" s="627"/>
      <c r="E12" s="627"/>
      <c r="F12" s="627"/>
      <c r="G12" s="627"/>
      <c r="H12" s="627"/>
      <c r="I12" s="627"/>
      <c r="J12" s="627"/>
      <c r="K12" s="627"/>
      <c r="L12" s="627"/>
      <c r="M12" s="627"/>
      <c r="N12" s="627"/>
      <c r="O12" s="627"/>
      <c r="P12" s="627"/>
      <c r="Q12" s="628"/>
      <c r="R12" s="629" t="s">
        <v>129</v>
      </c>
      <c r="S12" s="630"/>
      <c r="T12" s="630"/>
      <c r="U12" s="630"/>
      <c r="V12" s="630"/>
      <c r="W12" s="630"/>
      <c r="X12" s="630"/>
      <c r="Y12" s="631"/>
      <c r="Z12" s="656" t="s">
        <v>129</v>
      </c>
      <c r="AA12" s="656"/>
      <c r="AB12" s="656"/>
      <c r="AC12" s="656"/>
      <c r="AD12" s="657" t="s">
        <v>129</v>
      </c>
      <c r="AE12" s="657"/>
      <c r="AF12" s="657"/>
      <c r="AG12" s="657"/>
      <c r="AH12" s="657"/>
      <c r="AI12" s="657"/>
      <c r="AJ12" s="657"/>
      <c r="AK12" s="657"/>
      <c r="AL12" s="632" t="s">
        <v>237</v>
      </c>
      <c r="AM12" s="633"/>
      <c r="AN12" s="633"/>
      <c r="AO12" s="658"/>
      <c r="AP12" s="626" t="s">
        <v>254</v>
      </c>
      <c r="AQ12" s="627"/>
      <c r="AR12" s="627"/>
      <c r="AS12" s="627"/>
      <c r="AT12" s="627"/>
      <c r="AU12" s="627"/>
      <c r="AV12" s="627"/>
      <c r="AW12" s="627"/>
      <c r="AX12" s="627"/>
      <c r="AY12" s="627"/>
      <c r="AZ12" s="627"/>
      <c r="BA12" s="627"/>
      <c r="BB12" s="627"/>
      <c r="BC12" s="627"/>
      <c r="BD12" s="627"/>
      <c r="BE12" s="627"/>
      <c r="BF12" s="628"/>
      <c r="BG12" s="629">
        <v>11887409</v>
      </c>
      <c r="BH12" s="630"/>
      <c r="BI12" s="630"/>
      <c r="BJ12" s="630"/>
      <c r="BK12" s="630"/>
      <c r="BL12" s="630"/>
      <c r="BM12" s="630"/>
      <c r="BN12" s="631"/>
      <c r="BO12" s="656">
        <v>39</v>
      </c>
      <c r="BP12" s="656"/>
      <c r="BQ12" s="656"/>
      <c r="BR12" s="656"/>
      <c r="BS12" s="657" t="s">
        <v>237</v>
      </c>
      <c r="BT12" s="657"/>
      <c r="BU12" s="657"/>
      <c r="BV12" s="657"/>
      <c r="BW12" s="657"/>
      <c r="BX12" s="657"/>
      <c r="BY12" s="657"/>
      <c r="BZ12" s="657"/>
      <c r="CA12" s="657"/>
      <c r="CB12" s="715"/>
      <c r="CD12" s="671" t="s">
        <v>255</v>
      </c>
      <c r="CE12" s="668"/>
      <c r="CF12" s="668"/>
      <c r="CG12" s="668"/>
      <c r="CH12" s="668"/>
      <c r="CI12" s="668"/>
      <c r="CJ12" s="668"/>
      <c r="CK12" s="668"/>
      <c r="CL12" s="668"/>
      <c r="CM12" s="668"/>
      <c r="CN12" s="668"/>
      <c r="CO12" s="668"/>
      <c r="CP12" s="668"/>
      <c r="CQ12" s="669"/>
      <c r="CR12" s="629">
        <v>847345</v>
      </c>
      <c r="CS12" s="630"/>
      <c r="CT12" s="630"/>
      <c r="CU12" s="630"/>
      <c r="CV12" s="630"/>
      <c r="CW12" s="630"/>
      <c r="CX12" s="630"/>
      <c r="CY12" s="631"/>
      <c r="CZ12" s="656">
        <v>1.1000000000000001</v>
      </c>
      <c r="DA12" s="656"/>
      <c r="DB12" s="656"/>
      <c r="DC12" s="656"/>
      <c r="DD12" s="635">
        <v>4345</v>
      </c>
      <c r="DE12" s="630"/>
      <c r="DF12" s="630"/>
      <c r="DG12" s="630"/>
      <c r="DH12" s="630"/>
      <c r="DI12" s="630"/>
      <c r="DJ12" s="630"/>
      <c r="DK12" s="630"/>
      <c r="DL12" s="630"/>
      <c r="DM12" s="630"/>
      <c r="DN12" s="630"/>
      <c r="DO12" s="630"/>
      <c r="DP12" s="631"/>
      <c r="DQ12" s="635">
        <v>536065</v>
      </c>
      <c r="DR12" s="630"/>
      <c r="DS12" s="630"/>
      <c r="DT12" s="630"/>
      <c r="DU12" s="630"/>
      <c r="DV12" s="630"/>
      <c r="DW12" s="630"/>
      <c r="DX12" s="630"/>
      <c r="DY12" s="630"/>
      <c r="DZ12" s="630"/>
      <c r="EA12" s="630"/>
      <c r="EB12" s="630"/>
      <c r="EC12" s="670"/>
    </row>
    <row r="13" spans="2:143" ht="11.25" customHeight="1" x14ac:dyDescent="0.15">
      <c r="B13" s="626" t="s">
        <v>256</v>
      </c>
      <c r="C13" s="627"/>
      <c r="D13" s="627"/>
      <c r="E13" s="627"/>
      <c r="F13" s="627"/>
      <c r="G13" s="627"/>
      <c r="H13" s="627"/>
      <c r="I13" s="627"/>
      <c r="J13" s="627"/>
      <c r="K13" s="627"/>
      <c r="L13" s="627"/>
      <c r="M13" s="627"/>
      <c r="N13" s="627"/>
      <c r="O13" s="627"/>
      <c r="P13" s="627"/>
      <c r="Q13" s="628"/>
      <c r="R13" s="629" t="s">
        <v>137</v>
      </c>
      <c r="S13" s="630"/>
      <c r="T13" s="630"/>
      <c r="U13" s="630"/>
      <c r="V13" s="630"/>
      <c r="W13" s="630"/>
      <c r="X13" s="630"/>
      <c r="Y13" s="631"/>
      <c r="Z13" s="656" t="s">
        <v>137</v>
      </c>
      <c r="AA13" s="656"/>
      <c r="AB13" s="656"/>
      <c r="AC13" s="656"/>
      <c r="AD13" s="657" t="s">
        <v>137</v>
      </c>
      <c r="AE13" s="657"/>
      <c r="AF13" s="657"/>
      <c r="AG13" s="657"/>
      <c r="AH13" s="657"/>
      <c r="AI13" s="657"/>
      <c r="AJ13" s="657"/>
      <c r="AK13" s="657"/>
      <c r="AL13" s="632" t="s">
        <v>129</v>
      </c>
      <c r="AM13" s="633"/>
      <c r="AN13" s="633"/>
      <c r="AO13" s="658"/>
      <c r="AP13" s="626" t="s">
        <v>257</v>
      </c>
      <c r="AQ13" s="627"/>
      <c r="AR13" s="627"/>
      <c r="AS13" s="627"/>
      <c r="AT13" s="627"/>
      <c r="AU13" s="627"/>
      <c r="AV13" s="627"/>
      <c r="AW13" s="627"/>
      <c r="AX13" s="627"/>
      <c r="AY13" s="627"/>
      <c r="AZ13" s="627"/>
      <c r="BA13" s="627"/>
      <c r="BB13" s="627"/>
      <c r="BC13" s="627"/>
      <c r="BD13" s="627"/>
      <c r="BE13" s="627"/>
      <c r="BF13" s="628"/>
      <c r="BG13" s="629">
        <v>11720695</v>
      </c>
      <c r="BH13" s="630"/>
      <c r="BI13" s="630"/>
      <c r="BJ13" s="630"/>
      <c r="BK13" s="630"/>
      <c r="BL13" s="630"/>
      <c r="BM13" s="630"/>
      <c r="BN13" s="631"/>
      <c r="BO13" s="656">
        <v>38.5</v>
      </c>
      <c r="BP13" s="656"/>
      <c r="BQ13" s="656"/>
      <c r="BR13" s="656"/>
      <c r="BS13" s="657" t="s">
        <v>129</v>
      </c>
      <c r="BT13" s="657"/>
      <c r="BU13" s="657"/>
      <c r="BV13" s="657"/>
      <c r="BW13" s="657"/>
      <c r="BX13" s="657"/>
      <c r="BY13" s="657"/>
      <c r="BZ13" s="657"/>
      <c r="CA13" s="657"/>
      <c r="CB13" s="715"/>
      <c r="CD13" s="671" t="s">
        <v>258</v>
      </c>
      <c r="CE13" s="668"/>
      <c r="CF13" s="668"/>
      <c r="CG13" s="668"/>
      <c r="CH13" s="668"/>
      <c r="CI13" s="668"/>
      <c r="CJ13" s="668"/>
      <c r="CK13" s="668"/>
      <c r="CL13" s="668"/>
      <c r="CM13" s="668"/>
      <c r="CN13" s="668"/>
      <c r="CO13" s="668"/>
      <c r="CP13" s="668"/>
      <c r="CQ13" s="669"/>
      <c r="CR13" s="629">
        <v>5564549</v>
      </c>
      <c r="CS13" s="630"/>
      <c r="CT13" s="630"/>
      <c r="CU13" s="630"/>
      <c r="CV13" s="630"/>
      <c r="CW13" s="630"/>
      <c r="CX13" s="630"/>
      <c r="CY13" s="631"/>
      <c r="CZ13" s="656">
        <v>7.1</v>
      </c>
      <c r="DA13" s="656"/>
      <c r="DB13" s="656"/>
      <c r="DC13" s="656"/>
      <c r="DD13" s="635">
        <v>1963063</v>
      </c>
      <c r="DE13" s="630"/>
      <c r="DF13" s="630"/>
      <c r="DG13" s="630"/>
      <c r="DH13" s="630"/>
      <c r="DI13" s="630"/>
      <c r="DJ13" s="630"/>
      <c r="DK13" s="630"/>
      <c r="DL13" s="630"/>
      <c r="DM13" s="630"/>
      <c r="DN13" s="630"/>
      <c r="DO13" s="630"/>
      <c r="DP13" s="631"/>
      <c r="DQ13" s="635">
        <v>3513070</v>
      </c>
      <c r="DR13" s="630"/>
      <c r="DS13" s="630"/>
      <c r="DT13" s="630"/>
      <c r="DU13" s="630"/>
      <c r="DV13" s="630"/>
      <c r="DW13" s="630"/>
      <c r="DX13" s="630"/>
      <c r="DY13" s="630"/>
      <c r="DZ13" s="630"/>
      <c r="EA13" s="630"/>
      <c r="EB13" s="630"/>
      <c r="EC13" s="670"/>
    </row>
    <row r="14" spans="2:143" ht="11.25" customHeight="1" x14ac:dyDescent="0.15">
      <c r="B14" s="626" t="s">
        <v>259</v>
      </c>
      <c r="C14" s="627"/>
      <c r="D14" s="627"/>
      <c r="E14" s="627"/>
      <c r="F14" s="627"/>
      <c r="G14" s="627"/>
      <c r="H14" s="627"/>
      <c r="I14" s="627"/>
      <c r="J14" s="627"/>
      <c r="K14" s="627"/>
      <c r="L14" s="627"/>
      <c r="M14" s="627"/>
      <c r="N14" s="627"/>
      <c r="O14" s="627"/>
      <c r="P14" s="627"/>
      <c r="Q14" s="628"/>
      <c r="R14" s="629">
        <v>1</v>
      </c>
      <c r="S14" s="630"/>
      <c r="T14" s="630"/>
      <c r="U14" s="630"/>
      <c r="V14" s="630"/>
      <c r="W14" s="630"/>
      <c r="X14" s="630"/>
      <c r="Y14" s="631"/>
      <c r="Z14" s="656">
        <v>0</v>
      </c>
      <c r="AA14" s="656"/>
      <c r="AB14" s="656"/>
      <c r="AC14" s="656"/>
      <c r="AD14" s="657">
        <v>1</v>
      </c>
      <c r="AE14" s="657"/>
      <c r="AF14" s="657"/>
      <c r="AG14" s="657"/>
      <c r="AH14" s="657"/>
      <c r="AI14" s="657"/>
      <c r="AJ14" s="657"/>
      <c r="AK14" s="657"/>
      <c r="AL14" s="632">
        <v>0</v>
      </c>
      <c r="AM14" s="633"/>
      <c r="AN14" s="633"/>
      <c r="AO14" s="658"/>
      <c r="AP14" s="626" t="s">
        <v>260</v>
      </c>
      <c r="AQ14" s="627"/>
      <c r="AR14" s="627"/>
      <c r="AS14" s="627"/>
      <c r="AT14" s="627"/>
      <c r="AU14" s="627"/>
      <c r="AV14" s="627"/>
      <c r="AW14" s="627"/>
      <c r="AX14" s="627"/>
      <c r="AY14" s="627"/>
      <c r="AZ14" s="627"/>
      <c r="BA14" s="627"/>
      <c r="BB14" s="627"/>
      <c r="BC14" s="627"/>
      <c r="BD14" s="627"/>
      <c r="BE14" s="627"/>
      <c r="BF14" s="628"/>
      <c r="BG14" s="629">
        <v>187408</v>
      </c>
      <c r="BH14" s="630"/>
      <c r="BI14" s="630"/>
      <c r="BJ14" s="630"/>
      <c r="BK14" s="630"/>
      <c r="BL14" s="630"/>
      <c r="BM14" s="630"/>
      <c r="BN14" s="631"/>
      <c r="BO14" s="656">
        <v>0.6</v>
      </c>
      <c r="BP14" s="656"/>
      <c r="BQ14" s="656"/>
      <c r="BR14" s="656"/>
      <c r="BS14" s="657" t="s">
        <v>237</v>
      </c>
      <c r="BT14" s="657"/>
      <c r="BU14" s="657"/>
      <c r="BV14" s="657"/>
      <c r="BW14" s="657"/>
      <c r="BX14" s="657"/>
      <c r="BY14" s="657"/>
      <c r="BZ14" s="657"/>
      <c r="CA14" s="657"/>
      <c r="CB14" s="715"/>
      <c r="CD14" s="671" t="s">
        <v>261</v>
      </c>
      <c r="CE14" s="668"/>
      <c r="CF14" s="668"/>
      <c r="CG14" s="668"/>
      <c r="CH14" s="668"/>
      <c r="CI14" s="668"/>
      <c r="CJ14" s="668"/>
      <c r="CK14" s="668"/>
      <c r="CL14" s="668"/>
      <c r="CM14" s="668"/>
      <c r="CN14" s="668"/>
      <c r="CO14" s="668"/>
      <c r="CP14" s="668"/>
      <c r="CQ14" s="669"/>
      <c r="CR14" s="629">
        <v>2232840</v>
      </c>
      <c r="CS14" s="630"/>
      <c r="CT14" s="630"/>
      <c r="CU14" s="630"/>
      <c r="CV14" s="630"/>
      <c r="CW14" s="630"/>
      <c r="CX14" s="630"/>
      <c r="CY14" s="631"/>
      <c r="CZ14" s="656">
        <v>2.9</v>
      </c>
      <c r="DA14" s="656"/>
      <c r="DB14" s="656"/>
      <c r="DC14" s="656"/>
      <c r="DD14" s="635">
        <v>57053</v>
      </c>
      <c r="DE14" s="630"/>
      <c r="DF14" s="630"/>
      <c r="DG14" s="630"/>
      <c r="DH14" s="630"/>
      <c r="DI14" s="630"/>
      <c r="DJ14" s="630"/>
      <c r="DK14" s="630"/>
      <c r="DL14" s="630"/>
      <c r="DM14" s="630"/>
      <c r="DN14" s="630"/>
      <c r="DO14" s="630"/>
      <c r="DP14" s="631"/>
      <c r="DQ14" s="635">
        <v>1562333</v>
      </c>
      <c r="DR14" s="630"/>
      <c r="DS14" s="630"/>
      <c r="DT14" s="630"/>
      <c r="DU14" s="630"/>
      <c r="DV14" s="630"/>
      <c r="DW14" s="630"/>
      <c r="DX14" s="630"/>
      <c r="DY14" s="630"/>
      <c r="DZ14" s="630"/>
      <c r="EA14" s="630"/>
      <c r="EB14" s="630"/>
      <c r="EC14" s="670"/>
    </row>
    <row r="15" spans="2:143" ht="11.25" customHeight="1" x14ac:dyDescent="0.15">
      <c r="B15" s="626" t="s">
        <v>262</v>
      </c>
      <c r="C15" s="627"/>
      <c r="D15" s="627"/>
      <c r="E15" s="627"/>
      <c r="F15" s="627"/>
      <c r="G15" s="627"/>
      <c r="H15" s="627"/>
      <c r="I15" s="627"/>
      <c r="J15" s="627"/>
      <c r="K15" s="627"/>
      <c r="L15" s="627"/>
      <c r="M15" s="627"/>
      <c r="N15" s="627"/>
      <c r="O15" s="627"/>
      <c r="P15" s="627"/>
      <c r="Q15" s="628"/>
      <c r="R15" s="629" t="s">
        <v>129</v>
      </c>
      <c r="S15" s="630"/>
      <c r="T15" s="630"/>
      <c r="U15" s="630"/>
      <c r="V15" s="630"/>
      <c r="W15" s="630"/>
      <c r="X15" s="630"/>
      <c r="Y15" s="631"/>
      <c r="Z15" s="656" t="s">
        <v>137</v>
      </c>
      <c r="AA15" s="656"/>
      <c r="AB15" s="656"/>
      <c r="AC15" s="656"/>
      <c r="AD15" s="657" t="s">
        <v>129</v>
      </c>
      <c r="AE15" s="657"/>
      <c r="AF15" s="657"/>
      <c r="AG15" s="657"/>
      <c r="AH15" s="657"/>
      <c r="AI15" s="657"/>
      <c r="AJ15" s="657"/>
      <c r="AK15" s="657"/>
      <c r="AL15" s="632" t="s">
        <v>129</v>
      </c>
      <c r="AM15" s="633"/>
      <c r="AN15" s="633"/>
      <c r="AO15" s="658"/>
      <c r="AP15" s="626" t="s">
        <v>263</v>
      </c>
      <c r="AQ15" s="627"/>
      <c r="AR15" s="627"/>
      <c r="AS15" s="627"/>
      <c r="AT15" s="627"/>
      <c r="AU15" s="627"/>
      <c r="AV15" s="627"/>
      <c r="AW15" s="627"/>
      <c r="AX15" s="627"/>
      <c r="AY15" s="627"/>
      <c r="AZ15" s="627"/>
      <c r="BA15" s="627"/>
      <c r="BB15" s="627"/>
      <c r="BC15" s="627"/>
      <c r="BD15" s="627"/>
      <c r="BE15" s="627"/>
      <c r="BF15" s="628"/>
      <c r="BG15" s="629">
        <v>893743</v>
      </c>
      <c r="BH15" s="630"/>
      <c r="BI15" s="630"/>
      <c r="BJ15" s="630"/>
      <c r="BK15" s="630"/>
      <c r="BL15" s="630"/>
      <c r="BM15" s="630"/>
      <c r="BN15" s="631"/>
      <c r="BO15" s="656">
        <v>2.9</v>
      </c>
      <c r="BP15" s="656"/>
      <c r="BQ15" s="656"/>
      <c r="BR15" s="656"/>
      <c r="BS15" s="657" t="s">
        <v>129</v>
      </c>
      <c r="BT15" s="657"/>
      <c r="BU15" s="657"/>
      <c r="BV15" s="657"/>
      <c r="BW15" s="657"/>
      <c r="BX15" s="657"/>
      <c r="BY15" s="657"/>
      <c r="BZ15" s="657"/>
      <c r="CA15" s="657"/>
      <c r="CB15" s="715"/>
      <c r="CD15" s="671" t="s">
        <v>264</v>
      </c>
      <c r="CE15" s="668"/>
      <c r="CF15" s="668"/>
      <c r="CG15" s="668"/>
      <c r="CH15" s="668"/>
      <c r="CI15" s="668"/>
      <c r="CJ15" s="668"/>
      <c r="CK15" s="668"/>
      <c r="CL15" s="668"/>
      <c r="CM15" s="668"/>
      <c r="CN15" s="668"/>
      <c r="CO15" s="668"/>
      <c r="CP15" s="668"/>
      <c r="CQ15" s="669"/>
      <c r="CR15" s="629">
        <v>10205527</v>
      </c>
      <c r="CS15" s="630"/>
      <c r="CT15" s="630"/>
      <c r="CU15" s="630"/>
      <c r="CV15" s="630"/>
      <c r="CW15" s="630"/>
      <c r="CX15" s="630"/>
      <c r="CY15" s="631"/>
      <c r="CZ15" s="656">
        <v>13.1</v>
      </c>
      <c r="DA15" s="656"/>
      <c r="DB15" s="656"/>
      <c r="DC15" s="656"/>
      <c r="DD15" s="635">
        <v>4120531</v>
      </c>
      <c r="DE15" s="630"/>
      <c r="DF15" s="630"/>
      <c r="DG15" s="630"/>
      <c r="DH15" s="630"/>
      <c r="DI15" s="630"/>
      <c r="DJ15" s="630"/>
      <c r="DK15" s="630"/>
      <c r="DL15" s="630"/>
      <c r="DM15" s="630"/>
      <c r="DN15" s="630"/>
      <c r="DO15" s="630"/>
      <c r="DP15" s="631"/>
      <c r="DQ15" s="635">
        <v>5379724</v>
      </c>
      <c r="DR15" s="630"/>
      <c r="DS15" s="630"/>
      <c r="DT15" s="630"/>
      <c r="DU15" s="630"/>
      <c r="DV15" s="630"/>
      <c r="DW15" s="630"/>
      <c r="DX15" s="630"/>
      <c r="DY15" s="630"/>
      <c r="DZ15" s="630"/>
      <c r="EA15" s="630"/>
      <c r="EB15" s="630"/>
      <c r="EC15" s="670"/>
    </row>
    <row r="16" spans="2:143" ht="11.25" customHeight="1" x14ac:dyDescent="0.15">
      <c r="B16" s="626" t="s">
        <v>265</v>
      </c>
      <c r="C16" s="627"/>
      <c r="D16" s="627"/>
      <c r="E16" s="627"/>
      <c r="F16" s="627"/>
      <c r="G16" s="627"/>
      <c r="H16" s="627"/>
      <c r="I16" s="627"/>
      <c r="J16" s="627"/>
      <c r="K16" s="627"/>
      <c r="L16" s="627"/>
      <c r="M16" s="627"/>
      <c r="N16" s="627"/>
      <c r="O16" s="627"/>
      <c r="P16" s="627"/>
      <c r="Q16" s="628"/>
      <c r="R16" s="629">
        <v>69513</v>
      </c>
      <c r="S16" s="630"/>
      <c r="T16" s="630"/>
      <c r="U16" s="630"/>
      <c r="V16" s="630"/>
      <c r="W16" s="630"/>
      <c r="X16" s="630"/>
      <c r="Y16" s="631"/>
      <c r="Z16" s="656">
        <v>0.1</v>
      </c>
      <c r="AA16" s="656"/>
      <c r="AB16" s="656"/>
      <c r="AC16" s="656"/>
      <c r="AD16" s="657">
        <v>69513</v>
      </c>
      <c r="AE16" s="657"/>
      <c r="AF16" s="657"/>
      <c r="AG16" s="657"/>
      <c r="AH16" s="657"/>
      <c r="AI16" s="657"/>
      <c r="AJ16" s="657"/>
      <c r="AK16" s="657"/>
      <c r="AL16" s="632">
        <v>0.2</v>
      </c>
      <c r="AM16" s="633"/>
      <c r="AN16" s="633"/>
      <c r="AO16" s="658"/>
      <c r="AP16" s="626" t="s">
        <v>266</v>
      </c>
      <c r="AQ16" s="627"/>
      <c r="AR16" s="627"/>
      <c r="AS16" s="627"/>
      <c r="AT16" s="627"/>
      <c r="AU16" s="627"/>
      <c r="AV16" s="627"/>
      <c r="AW16" s="627"/>
      <c r="AX16" s="627"/>
      <c r="AY16" s="627"/>
      <c r="AZ16" s="627"/>
      <c r="BA16" s="627"/>
      <c r="BB16" s="627"/>
      <c r="BC16" s="627"/>
      <c r="BD16" s="627"/>
      <c r="BE16" s="627"/>
      <c r="BF16" s="628"/>
      <c r="BG16" s="629" t="s">
        <v>237</v>
      </c>
      <c r="BH16" s="630"/>
      <c r="BI16" s="630"/>
      <c r="BJ16" s="630"/>
      <c r="BK16" s="630"/>
      <c r="BL16" s="630"/>
      <c r="BM16" s="630"/>
      <c r="BN16" s="631"/>
      <c r="BO16" s="656" t="s">
        <v>137</v>
      </c>
      <c r="BP16" s="656"/>
      <c r="BQ16" s="656"/>
      <c r="BR16" s="656"/>
      <c r="BS16" s="657" t="s">
        <v>237</v>
      </c>
      <c r="BT16" s="657"/>
      <c r="BU16" s="657"/>
      <c r="BV16" s="657"/>
      <c r="BW16" s="657"/>
      <c r="BX16" s="657"/>
      <c r="BY16" s="657"/>
      <c r="BZ16" s="657"/>
      <c r="CA16" s="657"/>
      <c r="CB16" s="715"/>
      <c r="CD16" s="671" t="s">
        <v>267</v>
      </c>
      <c r="CE16" s="668"/>
      <c r="CF16" s="668"/>
      <c r="CG16" s="668"/>
      <c r="CH16" s="668"/>
      <c r="CI16" s="668"/>
      <c r="CJ16" s="668"/>
      <c r="CK16" s="668"/>
      <c r="CL16" s="668"/>
      <c r="CM16" s="668"/>
      <c r="CN16" s="668"/>
      <c r="CO16" s="668"/>
      <c r="CP16" s="668"/>
      <c r="CQ16" s="669"/>
      <c r="CR16" s="629">
        <v>35161</v>
      </c>
      <c r="CS16" s="630"/>
      <c r="CT16" s="630"/>
      <c r="CU16" s="630"/>
      <c r="CV16" s="630"/>
      <c r="CW16" s="630"/>
      <c r="CX16" s="630"/>
      <c r="CY16" s="631"/>
      <c r="CZ16" s="656">
        <v>0</v>
      </c>
      <c r="DA16" s="656"/>
      <c r="DB16" s="656"/>
      <c r="DC16" s="656"/>
      <c r="DD16" s="635" t="s">
        <v>129</v>
      </c>
      <c r="DE16" s="630"/>
      <c r="DF16" s="630"/>
      <c r="DG16" s="630"/>
      <c r="DH16" s="630"/>
      <c r="DI16" s="630"/>
      <c r="DJ16" s="630"/>
      <c r="DK16" s="630"/>
      <c r="DL16" s="630"/>
      <c r="DM16" s="630"/>
      <c r="DN16" s="630"/>
      <c r="DO16" s="630"/>
      <c r="DP16" s="631"/>
      <c r="DQ16" s="635">
        <v>15976</v>
      </c>
      <c r="DR16" s="630"/>
      <c r="DS16" s="630"/>
      <c r="DT16" s="630"/>
      <c r="DU16" s="630"/>
      <c r="DV16" s="630"/>
      <c r="DW16" s="630"/>
      <c r="DX16" s="630"/>
      <c r="DY16" s="630"/>
      <c r="DZ16" s="630"/>
      <c r="EA16" s="630"/>
      <c r="EB16" s="630"/>
      <c r="EC16" s="670"/>
    </row>
    <row r="17" spans="2:133" ht="11.25" customHeight="1" x14ac:dyDescent="0.15">
      <c r="B17" s="626" t="s">
        <v>268</v>
      </c>
      <c r="C17" s="627"/>
      <c r="D17" s="627"/>
      <c r="E17" s="627"/>
      <c r="F17" s="627"/>
      <c r="G17" s="627"/>
      <c r="H17" s="627"/>
      <c r="I17" s="627"/>
      <c r="J17" s="627"/>
      <c r="K17" s="627"/>
      <c r="L17" s="627"/>
      <c r="M17" s="627"/>
      <c r="N17" s="627"/>
      <c r="O17" s="627"/>
      <c r="P17" s="627"/>
      <c r="Q17" s="628"/>
      <c r="R17" s="629">
        <v>361455</v>
      </c>
      <c r="S17" s="630"/>
      <c r="T17" s="630"/>
      <c r="U17" s="630"/>
      <c r="V17" s="630"/>
      <c r="W17" s="630"/>
      <c r="X17" s="630"/>
      <c r="Y17" s="631"/>
      <c r="Z17" s="656">
        <v>0.4</v>
      </c>
      <c r="AA17" s="656"/>
      <c r="AB17" s="656"/>
      <c r="AC17" s="656"/>
      <c r="AD17" s="657">
        <v>361455</v>
      </c>
      <c r="AE17" s="657"/>
      <c r="AF17" s="657"/>
      <c r="AG17" s="657"/>
      <c r="AH17" s="657"/>
      <c r="AI17" s="657"/>
      <c r="AJ17" s="657"/>
      <c r="AK17" s="657"/>
      <c r="AL17" s="632">
        <v>1</v>
      </c>
      <c r="AM17" s="633"/>
      <c r="AN17" s="633"/>
      <c r="AO17" s="658"/>
      <c r="AP17" s="626" t="s">
        <v>269</v>
      </c>
      <c r="AQ17" s="627"/>
      <c r="AR17" s="627"/>
      <c r="AS17" s="627"/>
      <c r="AT17" s="627"/>
      <c r="AU17" s="627"/>
      <c r="AV17" s="627"/>
      <c r="AW17" s="627"/>
      <c r="AX17" s="627"/>
      <c r="AY17" s="627"/>
      <c r="AZ17" s="627"/>
      <c r="BA17" s="627"/>
      <c r="BB17" s="627"/>
      <c r="BC17" s="627"/>
      <c r="BD17" s="627"/>
      <c r="BE17" s="627"/>
      <c r="BF17" s="628"/>
      <c r="BG17" s="629" t="s">
        <v>237</v>
      </c>
      <c r="BH17" s="630"/>
      <c r="BI17" s="630"/>
      <c r="BJ17" s="630"/>
      <c r="BK17" s="630"/>
      <c r="BL17" s="630"/>
      <c r="BM17" s="630"/>
      <c r="BN17" s="631"/>
      <c r="BO17" s="656" t="s">
        <v>237</v>
      </c>
      <c r="BP17" s="656"/>
      <c r="BQ17" s="656"/>
      <c r="BR17" s="656"/>
      <c r="BS17" s="657" t="s">
        <v>129</v>
      </c>
      <c r="BT17" s="657"/>
      <c r="BU17" s="657"/>
      <c r="BV17" s="657"/>
      <c r="BW17" s="657"/>
      <c r="BX17" s="657"/>
      <c r="BY17" s="657"/>
      <c r="BZ17" s="657"/>
      <c r="CA17" s="657"/>
      <c r="CB17" s="715"/>
      <c r="CD17" s="671" t="s">
        <v>270</v>
      </c>
      <c r="CE17" s="668"/>
      <c r="CF17" s="668"/>
      <c r="CG17" s="668"/>
      <c r="CH17" s="668"/>
      <c r="CI17" s="668"/>
      <c r="CJ17" s="668"/>
      <c r="CK17" s="668"/>
      <c r="CL17" s="668"/>
      <c r="CM17" s="668"/>
      <c r="CN17" s="668"/>
      <c r="CO17" s="668"/>
      <c r="CP17" s="668"/>
      <c r="CQ17" s="669"/>
      <c r="CR17" s="629">
        <v>3397424</v>
      </c>
      <c r="CS17" s="630"/>
      <c r="CT17" s="630"/>
      <c r="CU17" s="630"/>
      <c r="CV17" s="630"/>
      <c r="CW17" s="630"/>
      <c r="CX17" s="630"/>
      <c r="CY17" s="631"/>
      <c r="CZ17" s="656">
        <v>4.3</v>
      </c>
      <c r="DA17" s="656"/>
      <c r="DB17" s="656"/>
      <c r="DC17" s="656"/>
      <c r="DD17" s="635" t="s">
        <v>137</v>
      </c>
      <c r="DE17" s="630"/>
      <c r="DF17" s="630"/>
      <c r="DG17" s="630"/>
      <c r="DH17" s="630"/>
      <c r="DI17" s="630"/>
      <c r="DJ17" s="630"/>
      <c r="DK17" s="630"/>
      <c r="DL17" s="630"/>
      <c r="DM17" s="630"/>
      <c r="DN17" s="630"/>
      <c r="DO17" s="630"/>
      <c r="DP17" s="631"/>
      <c r="DQ17" s="635">
        <v>3343605</v>
      </c>
      <c r="DR17" s="630"/>
      <c r="DS17" s="630"/>
      <c r="DT17" s="630"/>
      <c r="DU17" s="630"/>
      <c r="DV17" s="630"/>
      <c r="DW17" s="630"/>
      <c r="DX17" s="630"/>
      <c r="DY17" s="630"/>
      <c r="DZ17" s="630"/>
      <c r="EA17" s="630"/>
      <c r="EB17" s="630"/>
      <c r="EC17" s="670"/>
    </row>
    <row r="18" spans="2:133" ht="11.25" customHeight="1" x14ac:dyDescent="0.15">
      <c r="B18" s="626" t="s">
        <v>271</v>
      </c>
      <c r="C18" s="627"/>
      <c r="D18" s="627"/>
      <c r="E18" s="627"/>
      <c r="F18" s="627"/>
      <c r="G18" s="627"/>
      <c r="H18" s="627"/>
      <c r="I18" s="627"/>
      <c r="J18" s="627"/>
      <c r="K18" s="627"/>
      <c r="L18" s="627"/>
      <c r="M18" s="627"/>
      <c r="N18" s="627"/>
      <c r="O18" s="627"/>
      <c r="P18" s="627"/>
      <c r="Q18" s="628"/>
      <c r="R18" s="629">
        <v>287631</v>
      </c>
      <c r="S18" s="630"/>
      <c r="T18" s="630"/>
      <c r="U18" s="630"/>
      <c r="V18" s="630"/>
      <c r="W18" s="630"/>
      <c r="X18" s="630"/>
      <c r="Y18" s="631"/>
      <c r="Z18" s="656">
        <v>0.3</v>
      </c>
      <c r="AA18" s="656"/>
      <c r="AB18" s="656"/>
      <c r="AC18" s="656"/>
      <c r="AD18" s="657">
        <v>280436</v>
      </c>
      <c r="AE18" s="657"/>
      <c r="AF18" s="657"/>
      <c r="AG18" s="657"/>
      <c r="AH18" s="657"/>
      <c r="AI18" s="657"/>
      <c r="AJ18" s="657"/>
      <c r="AK18" s="657"/>
      <c r="AL18" s="632">
        <v>0.80000001192092896</v>
      </c>
      <c r="AM18" s="633"/>
      <c r="AN18" s="633"/>
      <c r="AO18" s="658"/>
      <c r="AP18" s="626" t="s">
        <v>272</v>
      </c>
      <c r="AQ18" s="627"/>
      <c r="AR18" s="627"/>
      <c r="AS18" s="627"/>
      <c r="AT18" s="627"/>
      <c r="AU18" s="627"/>
      <c r="AV18" s="627"/>
      <c r="AW18" s="627"/>
      <c r="AX18" s="627"/>
      <c r="AY18" s="627"/>
      <c r="AZ18" s="627"/>
      <c r="BA18" s="627"/>
      <c r="BB18" s="627"/>
      <c r="BC18" s="627"/>
      <c r="BD18" s="627"/>
      <c r="BE18" s="627"/>
      <c r="BF18" s="628"/>
      <c r="BG18" s="629" t="s">
        <v>129</v>
      </c>
      <c r="BH18" s="630"/>
      <c r="BI18" s="630"/>
      <c r="BJ18" s="630"/>
      <c r="BK18" s="630"/>
      <c r="BL18" s="630"/>
      <c r="BM18" s="630"/>
      <c r="BN18" s="631"/>
      <c r="BO18" s="656" t="s">
        <v>237</v>
      </c>
      <c r="BP18" s="656"/>
      <c r="BQ18" s="656"/>
      <c r="BR18" s="656"/>
      <c r="BS18" s="657" t="s">
        <v>137</v>
      </c>
      <c r="BT18" s="657"/>
      <c r="BU18" s="657"/>
      <c r="BV18" s="657"/>
      <c r="BW18" s="657"/>
      <c r="BX18" s="657"/>
      <c r="BY18" s="657"/>
      <c r="BZ18" s="657"/>
      <c r="CA18" s="657"/>
      <c r="CB18" s="715"/>
      <c r="CD18" s="671" t="s">
        <v>273</v>
      </c>
      <c r="CE18" s="668"/>
      <c r="CF18" s="668"/>
      <c r="CG18" s="668"/>
      <c r="CH18" s="668"/>
      <c r="CI18" s="668"/>
      <c r="CJ18" s="668"/>
      <c r="CK18" s="668"/>
      <c r="CL18" s="668"/>
      <c r="CM18" s="668"/>
      <c r="CN18" s="668"/>
      <c r="CO18" s="668"/>
      <c r="CP18" s="668"/>
      <c r="CQ18" s="669"/>
      <c r="CR18" s="629" t="s">
        <v>137</v>
      </c>
      <c r="CS18" s="630"/>
      <c r="CT18" s="630"/>
      <c r="CU18" s="630"/>
      <c r="CV18" s="630"/>
      <c r="CW18" s="630"/>
      <c r="CX18" s="630"/>
      <c r="CY18" s="631"/>
      <c r="CZ18" s="656" t="s">
        <v>129</v>
      </c>
      <c r="DA18" s="656"/>
      <c r="DB18" s="656"/>
      <c r="DC18" s="656"/>
      <c r="DD18" s="635" t="s">
        <v>137</v>
      </c>
      <c r="DE18" s="630"/>
      <c r="DF18" s="630"/>
      <c r="DG18" s="630"/>
      <c r="DH18" s="630"/>
      <c r="DI18" s="630"/>
      <c r="DJ18" s="630"/>
      <c r="DK18" s="630"/>
      <c r="DL18" s="630"/>
      <c r="DM18" s="630"/>
      <c r="DN18" s="630"/>
      <c r="DO18" s="630"/>
      <c r="DP18" s="631"/>
      <c r="DQ18" s="635" t="s">
        <v>137</v>
      </c>
      <c r="DR18" s="630"/>
      <c r="DS18" s="630"/>
      <c r="DT18" s="630"/>
      <c r="DU18" s="630"/>
      <c r="DV18" s="630"/>
      <c r="DW18" s="630"/>
      <c r="DX18" s="630"/>
      <c r="DY18" s="630"/>
      <c r="DZ18" s="630"/>
      <c r="EA18" s="630"/>
      <c r="EB18" s="630"/>
      <c r="EC18" s="670"/>
    </row>
    <row r="19" spans="2:133" ht="11.25" customHeight="1" x14ac:dyDescent="0.15">
      <c r="B19" s="626" t="s">
        <v>274</v>
      </c>
      <c r="C19" s="627"/>
      <c r="D19" s="627"/>
      <c r="E19" s="627"/>
      <c r="F19" s="627"/>
      <c r="G19" s="627"/>
      <c r="H19" s="627"/>
      <c r="I19" s="627"/>
      <c r="J19" s="627"/>
      <c r="K19" s="627"/>
      <c r="L19" s="627"/>
      <c r="M19" s="627"/>
      <c r="N19" s="627"/>
      <c r="O19" s="627"/>
      <c r="P19" s="627"/>
      <c r="Q19" s="628"/>
      <c r="R19" s="629">
        <v>202187</v>
      </c>
      <c r="S19" s="630"/>
      <c r="T19" s="630"/>
      <c r="U19" s="630"/>
      <c r="V19" s="630"/>
      <c r="W19" s="630"/>
      <c r="X19" s="630"/>
      <c r="Y19" s="631"/>
      <c r="Z19" s="656">
        <v>0.2</v>
      </c>
      <c r="AA19" s="656"/>
      <c r="AB19" s="656"/>
      <c r="AC19" s="656"/>
      <c r="AD19" s="657">
        <v>202187</v>
      </c>
      <c r="AE19" s="657"/>
      <c r="AF19" s="657"/>
      <c r="AG19" s="657"/>
      <c r="AH19" s="657"/>
      <c r="AI19" s="657"/>
      <c r="AJ19" s="657"/>
      <c r="AK19" s="657"/>
      <c r="AL19" s="632">
        <v>0.6</v>
      </c>
      <c r="AM19" s="633"/>
      <c r="AN19" s="633"/>
      <c r="AO19" s="658"/>
      <c r="AP19" s="626" t="s">
        <v>275</v>
      </c>
      <c r="AQ19" s="627"/>
      <c r="AR19" s="627"/>
      <c r="AS19" s="627"/>
      <c r="AT19" s="627"/>
      <c r="AU19" s="627"/>
      <c r="AV19" s="627"/>
      <c r="AW19" s="627"/>
      <c r="AX19" s="627"/>
      <c r="AY19" s="627"/>
      <c r="AZ19" s="627"/>
      <c r="BA19" s="627"/>
      <c r="BB19" s="627"/>
      <c r="BC19" s="627"/>
      <c r="BD19" s="627"/>
      <c r="BE19" s="627"/>
      <c r="BF19" s="628"/>
      <c r="BG19" s="629">
        <v>2520057</v>
      </c>
      <c r="BH19" s="630"/>
      <c r="BI19" s="630"/>
      <c r="BJ19" s="630"/>
      <c r="BK19" s="630"/>
      <c r="BL19" s="630"/>
      <c r="BM19" s="630"/>
      <c r="BN19" s="631"/>
      <c r="BO19" s="656">
        <v>8.3000000000000007</v>
      </c>
      <c r="BP19" s="656"/>
      <c r="BQ19" s="656"/>
      <c r="BR19" s="656"/>
      <c r="BS19" s="657" t="s">
        <v>237</v>
      </c>
      <c r="BT19" s="657"/>
      <c r="BU19" s="657"/>
      <c r="BV19" s="657"/>
      <c r="BW19" s="657"/>
      <c r="BX19" s="657"/>
      <c r="BY19" s="657"/>
      <c r="BZ19" s="657"/>
      <c r="CA19" s="657"/>
      <c r="CB19" s="715"/>
      <c r="CD19" s="671" t="s">
        <v>276</v>
      </c>
      <c r="CE19" s="668"/>
      <c r="CF19" s="668"/>
      <c r="CG19" s="668"/>
      <c r="CH19" s="668"/>
      <c r="CI19" s="668"/>
      <c r="CJ19" s="668"/>
      <c r="CK19" s="668"/>
      <c r="CL19" s="668"/>
      <c r="CM19" s="668"/>
      <c r="CN19" s="668"/>
      <c r="CO19" s="668"/>
      <c r="CP19" s="668"/>
      <c r="CQ19" s="669"/>
      <c r="CR19" s="629" t="s">
        <v>237</v>
      </c>
      <c r="CS19" s="630"/>
      <c r="CT19" s="630"/>
      <c r="CU19" s="630"/>
      <c r="CV19" s="630"/>
      <c r="CW19" s="630"/>
      <c r="CX19" s="630"/>
      <c r="CY19" s="631"/>
      <c r="CZ19" s="656" t="s">
        <v>129</v>
      </c>
      <c r="DA19" s="656"/>
      <c r="DB19" s="656"/>
      <c r="DC19" s="656"/>
      <c r="DD19" s="635" t="s">
        <v>129</v>
      </c>
      <c r="DE19" s="630"/>
      <c r="DF19" s="630"/>
      <c r="DG19" s="630"/>
      <c r="DH19" s="630"/>
      <c r="DI19" s="630"/>
      <c r="DJ19" s="630"/>
      <c r="DK19" s="630"/>
      <c r="DL19" s="630"/>
      <c r="DM19" s="630"/>
      <c r="DN19" s="630"/>
      <c r="DO19" s="630"/>
      <c r="DP19" s="631"/>
      <c r="DQ19" s="635" t="s">
        <v>137</v>
      </c>
      <c r="DR19" s="630"/>
      <c r="DS19" s="630"/>
      <c r="DT19" s="630"/>
      <c r="DU19" s="630"/>
      <c r="DV19" s="630"/>
      <c r="DW19" s="630"/>
      <c r="DX19" s="630"/>
      <c r="DY19" s="630"/>
      <c r="DZ19" s="630"/>
      <c r="EA19" s="630"/>
      <c r="EB19" s="630"/>
      <c r="EC19" s="670"/>
    </row>
    <row r="20" spans="2:133" ht="11.25" customHeight="1" x14ac:dyDescent="0.15">
      <c r="B20" s="626" t="s">
        <v>277</v>
      </c>
      <c r="C20" s="627"/>
      <c r="D20" s="627"/>
      <c r="E20" s="627"/>
      <c r="F20" s="627"/>
      <c r="G20" s="627"/>
      <c r="H20" s="627"/>
      <c r="I20" s="627"/>
      <c r="J20" s="627"/>
      <c r="K20" s="627"/>
      <c r="L20" s="627"/>
      <c r="M20" s="627"/>
      <c r="N20" s="627"/>
      <c r="O20" s="627"/>
      <c r="P20" s="627"/>
      <c r="Q20" s="628"/>
      <c r="R20" s="629">
        <v>19622</v>
      </c>
      <c r="S20" s="630"/>
      <c r="T20" s="630"/>
      <c r="U20" s="630"/>
      <c r="V20" s="630"/>
      <c r="W20" s="630"/>
      <c r="X20" s="630"/>
      <c r="Y20" s="631"/>
      <c r="Z20" s="656">
        <v>0</v>
      </c>
      <c r="AA20" s="656"/>
      <c r="AB20" s="656"/>
      <c r="AC20" s="656"/>
      <c r="AD20" s="657">
        <v>19622</v>
      </c>
      <c r="AE20" s="657"/>
      <c r="AF20" s="657"/>
      <c r="AG20" s="657"/>
      <c r="AH20" s="657"/>
      <c r="AI20" s="657"/>
      <c r="AJ20" s="657"/>
      <c r="AK20" s="657"/>
      <c r="AL20" s="632">
        <v>0.1</v>
      </c>
      <c r="AM20" s="633"/>
      <c r="AN20" s="633"/>
      <c r="AO20" s="658"/>
      <c r="AP20" s="626" t="s">
        <v>278</v>
      </c>
      <c r="AQ20" s="627"/>
      <c r="AR20" s="627"/>
      <c r="AS20" s="627"/>
      <c r="AT20" s="627"/>
      <c r="AU20" s="627"/>
      <c r="AV20" s="627"/>
      <c r="AW20" s="627"/>
      <c r="AX20" s="627"/>
      <c r="AY20" s="627"/>
      <c r="AZ20" s="627"/>
      <c r="BA20" s="627"/>
      <c r="BB20" s="627"/>
      <c r="BC20" s="627"/>
      <c r="BD20" s="627"/>
      <c r="BE20" s="627"/>
      <c r="BF20" s="628"/>
      <c r="BG20" s="629">
        <v>2520057</v>
      </c>
      <c r="BH20" s="630"/>
      <c r="BI20" s="630"/>
      <c r="BJ20" s="630"/>
      <c r="BK20" s="630"/>
      <c r="BL20" s="630"/>
      <c r="BM20" s="630"/>
      <c r="BN20" s="631"/>
      <c r="BO20" s="656">
        <v>8.3000000000000007</v>
      </c>
      <c r="BP20" s="656"/>
      <c r="BQ20" s="656"/>
      <c r="BR20" s="656"/>
      <c r="BS20" s="657" t="s">
        <v>237</v>
      </c>
      <c r="BT20" s="657"/>
      <c r="BU20" s="657"/>
      <c r="BV20" s="657"/>
      <c r="BW20" s="657"/>
      <c r="BX20" s="657"/>
      <c r="BY20" s="657"/>
      <c r="BZ20" s="657"/>
      <c r="CA20" s="657"/>
      <c r="CB20" s="715"/>
      <c r="CD20" s="671" t="s">
        <v>279</v>
      </c>
      <c r="CE20" s="668"/>
      <c r="CF20" s="668"/>
      <c r="CG20" s="668"/>
      <c r="CH20" s="668"/>
      <c r="CI20" s="668"/>
      <c r="CJ20" s="668"/>
      <c r="CK20" s="668"/>
      <c r="CL20" s="668"/>
      <c r="CM20" s="668"/>
      <c r="CN20" s="668"/>
      <c r="CO20" s="668"/>
      <c r="CP20" s="668"/>
      <c r="CQ20" s="669"/>
      <c r="CR20" s="629">
        <v>78197025</v>
      </c>
      <c r="CS20" s="630"/>
      <c r="CT20" s="630"/>
      <c r="CU20" s="630"/>
      <c r="CV20" s="630"/>
      <c r="CW20" s="630"/>
      <c r="CX20" s="630"/>
      <c r="CY20" s="631"/>
      <c r="CZ20" s="656">
        <v>100</v>
      </c>
      <c r="DA20" s="656"/>
      <c r="DB20" s="656"/>
      <c r="DC20" s="656"/>
      <c r="DD20" s="635">
        <v>6695585</v>
      </c>
      <c r="DE20" s="630"/>
      <c r="DF20" s="630"/>
      <c r="DG20" s="630"/>
      <c r="DH20" s="630"/>
      <c r="DI20" s="630"/>
      <c r="DJ20" s="630"/>
      <c r="DK20" s="630"/>
      <c r="DL20" s="630"/>
      <c r="DM20" s="630"/>
      <c r="DN20" s="630"/>
      <c r="DO20" s="630"/>
      <c r="DP20" s="631"/>
      <c r="DQ20" s="635">
        <v>42581655</v>
      </c>
      <c r="DR20" s="630"/>
      <c r="DS20" s="630"/>
      <c r="DT20" s="630"/>
      <c r="DU20" s="630"/>
      <c r="DV20" s="630"/>
      <c r="DW20" s="630"/>
      <c r="DX20" s="630"/>
      <c r="DY20" s="630"/>
      <c r="DZ20" s="630"/>
      <c r="EA20" s="630"/>
      <c r="EB20" s="630"/>
      <c r="EC20" s="670"/>
    </row>
    <row r="21" spans="2:133" ht="11.25" customHeight="1" x14ac:dyDescent="0.15">
      <c r="B21" s="626" t="s">
        <v>280</v>
      </c>
      <c r="C21" s="627"/>
      <c r="D21" s="627"/>
      <c r="E21" s="627"/>
      <c r="F21" s="627"/>
      <c r="G21" s="627"/>
      <c r="H21" s="627"/>
      <c r="I21" s="627"/>
      <c r="J21" s="627"/>
      <c r="K21" s="627"/>
      <c r="L21" s="627"/>
      <c r="M21" s="627"/>
      <c r="N21" s="627"/>
      <c r="O21" s="627"/>
      <c r="P21" s="627"/>
      <c r="Q21" s="628"/>
      <c r="R21" s="629">
        <v>4982</v>
      </c>
      <c r="S21" s="630"/>
      <c r="T21" s="630"/>
      <c r="U21" s="630"/>
      <c r="V21" s="630"/>
      <c r="W21" s="630"/>
      <c r="X21" s="630"/>
      <c r="Y21" s="631"/>
      <c r="Z21" s="656">
        <v>0</v>
      </c>
      <c r="AA21" s="656"/>
      <c r="AB21" s="656"/>
      <c r="AC21" s="656"/>
      <c r="AD21" s="657">
        <v>4982</v>
      </c>
      <c r="AE21" s="657"/>
      <c r="AF21" s="657"/>
      <c r="AG21" s="657"/>
      <c r="AH21" s="657"/>
      <c r="AI21" s="657"/>
      <c r="AJ21" s="657"/>
      <c r="AK21" s="657"/>
      <c r="AL21" s="632">
        <v>0</v>
      </c>
      <c r="AM21" s="633"/>
      <c r="AN21" s="633"/>
      <c r="AO21" s="658"/>
      <c r="AP21" s="722" t="s">
        <v>281</v>
      </c>
      <c r="AQ21" s="729"/>
      <c r="AR21" s="729"/>
      <c r="AS21" s="729"/>
      <c r="AT21" s="729"/>
      <c r="AU21" s="729"/>
      <c r="AV21" s="729"/>
      <c r="AW21" s="729"/>
      <c r="AX21" s="729"/>
      <c r="AY21" s="729"/>
      <c r="AZ21" s="729"/>
      <c r="BA21" s="729"/>
      <c r="BB21" s="729"/>
      <c r="BC21" s="729"/>
      <c r="BD21" s="729"/>
      <c r="BE21" s="729"/>
      <c r="BF21" s="724"/>
      <c r="BG21" s="629" t="s">
        <v>129</v>
      </c>
      <c r="BH21" s="630"/>
      <c r="BI21" s="630"/>
      <c r="BJ21" s="630"/>
      <c r="BK21" s="630"/>
      <c r="BL21" s="630"/>
      <c r="BM21" s="630"/>
      <c r="BN21" s="631"/>
      <c r="BO21" s="656" t="s">
        <v>137</v>
      </c>
      <c r="BP21" s="656"/>
      <c r="BQ21" s="656"/>
      <c r="BR21" s="656"/>
      <c r="BS21" s="657" t="s">
        <v>129</v>
      </c>
      <c r="BT21" s="657"/>
      <c r="BU21" s="657"/>
      <c r="BV21" s="657"/>
      <c r="BW21" s="657"/>
      <c r="BX21" s="657"/>
      <c r="BY21" s="657"/>
      <c r="BZ21" s="657"/>
      <c r="CA21" s="657"/>
      <c r="CB21" s="715"/>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15">
      <c r="B22" s="692" t="s">
        <v>282</v>
      </c>
      <c r="C22" s="693"/>
      <c r="D22" s="693"/>
      <c r="E22" s="693"/>
      <c r="F22" s="693"/>
      <c r="G22" s="693"/>
      <c r="H22" s="693"/>
      <c r="I22" s="693"/>
      <c r="J22" s="693"/>
      <c r="K22" s="693"/>
      <c r="L22" s="693"/>
      <c r="M22" s="693"/>
      <c r="N22" s="693"/>
      <c r="O22" s="693"/>
      <c r="P22" s="693"/>
      <c r="Q22" s="694"/>
      <c r="R22" s="629">
        <v>60840</v>
      </c>
      <c r="S22" s="630"/>
      <c r="T22" s="630"/>
      <c r="U22" s="630"/>
      <c r="V22" s="630"/>
      <c r="W22" s="630"/>
      <c r="X22" s="630"/>
      <c r="Y22" s="631"/>
      <c r="Z22" s="656">
        <v>0.1</v>
      </c>
      <c r="AA22" s="656"/>
      <c r="AB22" s="656"/>
      <c r="AC22" s="656"/>
      <c r="AD22" s="657">
        <v>53645</v>
      </c>
      <c r="AE22" s="657"/>
      <c r="AF22" s="657"/>
      <c r="AG22" s="657"/>
      <c r="AH22" s="657"/>
      <c r="AI22" s="657"/>
      <c r="AJ22" s="657"/>
      <c r="AK22" s="657"/>
      <c r="AL22" s="632">
        <v>0.10000000149011612</v>
      </c>
      <c r="AM22" s="633"/>
      <c r="AN22" s="633"/>
      <c r="AO22" s="658"/>
      <c r="AP22" s="722" t="s">
        <v>283</v>
      </c>
      <c r="AQ22" s="729"/>
      <c r="AR22" s="729"/>
      <c r="AS22" s="729"/>
      <c r="AT22" s="729"/>
      <c r="AU22" s="729"/>
      <c r="AV22" s="729"/>
      <c r="AW22" s="729"/>
      <c r="AX22" s="729"/>
      <c r="AY22" s="729"/>
      <c r="AZ22" s="729"/>
      <c r="BA22" s="729"/>
      <c r="BB22" s="729"/>
      <c r="BC22" s="729"/>
      <c r="BD22" s="729"/>
      <c r="BE22" s="729"/>
      <c r="BF22" s="724"/>
      <c r="BG22" s="629" t="s">
        <v>237</v>
      </c>
      <c r="BH22" s="630"/>
      <c r="BI22" s="630"/>
      <c r="BJ22" s="630"/>
      <c r="BK22" s="630"/>
      <c r="BL22" s="630"/>
      <c r="BM22" s="630"/>
      <c r="BN22" s="631"/>
      <c r="BO22" s="656" t="s">
        <v>137</v>
      </c>
      <c r="BP22" s="656"/>
      <c r="BQ22" s="656"/>
      <c r="BR22" s="656"/>
      <c r="BS22" s="657" t="s">
        <v>129</v>
      </c>
      <c r="BT22" s="657"/>
      <c r="BU22" s="657"/>
      <c r="BV22" s="657"/>
      <c r="BW22" s="657"/>
      <c r="BX22" s="657"/>
      <c r="BY22" s="657"/>
      <c r="BZ22" s="657"/>
      <c r="CA22" s="657"/>
      <c r="CB22" s="715"/>
      <c r="CD22" s="731" t="s">
        <v>284</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285</v>
      </c>
      <c r="C23" s="627"/>
      <c r="D23" s="627"/>
      <c r="E23" s="627"/>
      <c r="F23" s="627"/>
      <c r="G23" s="627"/>
      <c r="H23" s="627"/>
      <c r="I23" s="627"/>
      <c r="J23" s="627"/>
      <c r="K23" s="627"/>
      <c r="L23" s="627"/>
      <c r="M23" s="627"/>
      <c r="N23" s="627"/>
      <c r="O23" s="627"/>
      <c r="P23" s="627"/>
      <c r="Q23" s="628"/>
      <c r="R23" s="629">
        <v>2719304</v>
      </c>
      <c r="S23" s="630"/>
      <c r="T23" s="630"/>
      <c r="U23" s="630"/>
      <c r="V23" s="630"/>
      <c r="W23" s="630"/>
      <c r="X23" s="630"/>
      <c r="Y23" s="631"/>
      <c r="Z23" s="656">
        <v>3.2</v>
      </c>
      <c r="AA23" s="656"/>
      <c r="AB23" s="656"/>
      <c r="AC23" s="656"/>
      <c r="AD23" s="657">
        <v>2560675</v>
      </c>
      <c r="AE23" s="657"/>
      <c r="AF23" s="657"/>
      <c r="AG23" s="657"/>
      <c r="AH23" s="657"/>
      <c r="AI23" s="657"/>
      <c r="AJ23" s="657"/>
      <c r="AK23" s="657"/>
      <c r="AL23" s="632">
        <v>7</v>
      </c>
      <c r="AM23" s="633"/>
      <c r="AN23" s="633"/>
      <c r="AO23" s="658"/>
      <c r="AP23" s="722" t="s">
        <v>286</v>
      </c>
      <c r="AQ23" s="729"/>
      <c r="AR23" s="729"/>
      <c r="AS23" s="729"/>
      <c r="AT23" s="729"/>
      <c r="AU23" s="729"/>
      <c r="AV23" s="729"/>
      <c r="AW23" s="729"/>
      <c r="AX23" s="729"/>
      <c r="AY23" s="729"/>
      <c r="AZ23" s="729"/>
      <c r="BA23" s="729"/>
      <c r="BB23" s="729"/>
      <c r="BC23" s="729"/>
      <c r="BD23" s="729"/>
      <c r="BE23" s="729"/>
      <c r="BF23" s="724"/>
      <c r="BG23" s="629">
        <v>2520057</v>
      </c>
      <c r="BH23" s="630"/>
      <c r="BI23" s="630"/>
      <c r="BJ23" s="630"/>
      <c r="BK23" s="630"/>
      <c r="BL23" s="630"/>
      <c r="BM23" s="630"/>
      <c r="BN23" s="631"/>
      <c r="BO23" s="656">
        <v>8.3000000000000007</v>
      </c>
      <c r="BP23" s="656"/>
      <c r="BQ23" s="656"/>
      <c r="BR23" s="656"/>
      <c r="BS23" s="657" t="s">
        <v>129</v>
      </c>
      <c r="BT23" s="657"/>
      <c r="BU23" s="657"/>
      <c r="BV23" s="657"/>
      <c r="BW23" s="657"/>
      <c r="BX23" s="657"/>
      <c r="BY23" s="657"/>
      <c r="BZ23" s="657"/>
      <c r="CA23" s="657"/>
      <c r="CB23" s="715"/>
      <c r="CD23" s="731" t="s">
        <v>225</v>
      </c>
      <c r="CE23" s="732"/>
      <c r="CF23" s="732"/>
      <c r="CG23" s="732"/>
      <c r="CH23" s="732"/>
      <c r="CI23" s="732"/>
      <c r="CJ23" s="732"/>
      <c r="CK23" s="732"/>
      <c r="CL23" s="732"/>
      <c r="CM23" s="732"/>
      <c r="CN23" s="732"/>
      <c r="CO23" s="732"/>
      <c r="CP23" s="732"/>
      <c r="CQ23" s="733"/>
      <c r="CR23" s="731" t="s">
        <v>287</v>
      </c>
      <c r="CS23" s="732"/>
      <c r="CT23" s="732"/>
      <c r="CU23" s="732"/>
      <c r="CV23" s="732"/>
      <c r="CW23" s="732"/>
      <c r="CX23" s="732"/>
      <c r="CY23" s="733"/>
      <c r="CZ23" s="731" t="s">
        <v>288</v>
      </c>
      <c r="DA23" s="732"/>
      <c r="DB23" s="732"/>
      <c r="DC23" s="733"/>
      <c r="DD23" s="731" t="s">
        <v>289</v>
      </c>
      <c r="DE23" s="732"/>
      <c r="DF23" s="732"/>
      <c r="DG23" s="732"/>
      <c r="DH23" s="732"/>
      <c r="DI23" s="732"/>
      <c r="DJ23" s="732"/>
      <c r="DK23" s="733"/>
      <c r="DL23" s="740" t="s">
        <v>290</v>
      </c>
      <c r="DM23" s="741"/>
      <c r="DN23" s="741"/>
      <c r="DO23" s="741"/>
      <c r="DP23" s="741"/>
      <c r="DQ23" s="741"/>
      <c r="DR23" s="741"/>
      <c r="DS23" s="741"/>
      <c r="DT23" s="741"/>
      <c r="DU23" s="741"/>
      <c r="DV23" s="742"/>
      <c r="DW23" s="731" t="s">
        <v>291</v>
      </c>
      <c r="DX23" s="732"/>
      <c r="DY23" s="732"/>
      <c r="DZ23" s="732"/>
      <c r="EA23" s="732"/>
      <c r="EB23" s="732"/>
      <c r="EC23" s="733"/>
    </row>
    <row r="24" spans="2:133" ht="11.25" customHeight="1" x14ac:dyDescent="0.15">
      <c r="B24" s="626" t="s">
        <v>292</v>
      </c>
      <c r="C24" s="627"/>
      <c r="D24" s="627"/>
      <c r="E24" s="627"/>
      <c r="F24" s="627"/>
      <c r="G24" s="627"/>
      <c r="H24" s="627"/>
      <c r="I24" s="627"/>
      <c r="J24" s="627"/>
      <c r="K24" s="627"/>
      <c r="L24" s="627"/>
      <c r="M24" s="627"/>
      <c r="N24" s="627"/>
      <c r="O24" s="627"/>
      <c r="P24" s="627"/>
      <c r="Q24" s="628"/>
      <c r="R24" s="629">
        <v>2560675</v>
      </c>
      <c r="S24" s="630"/>
      <c r="T24" s="630"/>
      <c r="U24" s="630"/>
      <c r="V24" s="630"/>
      <c r="W24" s="630"/>
      <c r="X24" s="630"/>
      <c r="Y24" s="631"/>
      <c r="Z24" s="656">
        <v>3.1</v>
      </c>
      <c r="AA24" s="656"/>
      <c r="AB24" s="656"/>
      <c r="AC24" s="656"/>
      <c r="AD24" s="657">
        <v>2560675</v>
      </c>
      <c r="AE24" s="657"/>
      <c r="AF24" s="657"/>
      <c r="AG24" s="657"/>
      <c r="AH24" s="657"/>
      <c r="AI24" s="657"/>
      <c r="AJ24" s="657"/>
      <c r="AK24" s="657"/>
      <c r="AL24" s="632">
        <v>7</v>
      </c>
      <c r="AM24" s="633"/>
      <c r="AN24" s="633"/>
      <c r="AO24" s="658"/>
      <c r="AP24" s="722" t="s">
        <v>293</v>
      </c>
      <c r="AQ24" s="729"/>
      <c r="AR24" s="729"/>
      <c r="AS24" s="729"/>
      <c r="AT24" s="729"/>
      <c r="AU24" s="729"/>
      <c r="AV24" s="729"/>
      <c r="AW24" s="729"/>
      <c r="AX24" s="729"/>
      <c r="AY24" s="729"/>
      <c r="AZ24" s="729"/>
      <c r="BA24" s="729"/>
      <c r="BB24" s="729"/>
      <c r="BC24" s="729"/>
      <c r="BD24" s="729"/>
      <c r="BE24" s="729"/>
      <c r="BF24" s="724"/>
      <c r="BG24" s="629" t="s">
        <v>129</v>
      </c>
      <c r="BH24" s="630"/>
      <c r="BI24" s="630"/>
      <c r="BJ24" s="630"/>
      <c r="BK24" s="630"/>
      <c r="BL24" s="630"/>
      <c r="BM24" s="630"/>
      <c r="BN24" s="631"/>
      <c r="BO24" s="656" t="s">
        <v>129</v>
      </c>
      <c r="BP24" s="656"/>
      <c r="BQ24" s="656"/>
      <c r="BR24" s="656"/>
      <c r="BS24" s="657" t="s">
        <v>129</v>
      </c>
      <c r="BT24" s="657"/>
      <c r="BU24" s="657"/>
      <c r="BV24" s="657"/>
      <c r="BW24" s="657"/>
      <c r="BX24" s="657"/>
      <c r="BY24" s="657"/>
      <c r="BZ24" s="657"/>
      <c r="CA24" s="657"/>
      <c r="CB24" s="715"/>
      <c r="CD24" s="685" t="s">
        <v>294</v>
      </c>
      <c r="CE24" s="686"/>
      <c r="CF24" s="686"/>
      <c r="CG24" s="686"/>
      <c r="CH24" s="686"/>
      <c r="CI24" s="686"/>
      <c r="CJ24" s="686"/>
      <c r="CK24" s="686"/>
      <c r="CL24" s="686"/>
      <c r="CM24" s="686"/>
      <c r="CN24" s="686"/>
      <c r="CO24" s="686"/>
      <c r="CP24" s="686"/>
      <c r="CQ24" s="687"/>
      <c r="CR24" s="682">
        <v>39955087</v>
      </c>
      <c r="CS24" s="683"/>
      <c r="CT24" s="683"/>
      <c r="CU24" s="683"/>
      <c r="CV24" s="683"/>
      <c r="CW24" s="683"/>
      <c r="CX24" s="683"/>
      <c r="CY24" s="726"/>
      <c r="CZ24" s="727">
        <v>51.1</v>
      </c>
      <c r="DA24" s="700"/>
      <c r="DB24" s="700"/>
      <c r="DC24" s="730"/>
      <c r="DD24" s="725">
        <v>19579688</v>
      </c>
      <c r="DE24" s="683"/>
      <c r="DF24" s="683"/>
      <c r="DG24" s="683"/>
      <c r="DH24" s="683"/>
      <c r="DI24" s="683"/>
      <c r="DJ24" s="683"/>
      <c r="DK24" s="726"/>
      <c r="DL24" s="725">
        <v>18648910</v>
      </c>
      <c r="DM24" s="683"/>
      <c r="DN24" s="683"/>
      <c r="DO24" s="683"/>
      <c r="DP24" s="683"/>
      <c r="DQ24" s="683"/>
      <c r="DR24" s="683"/>
      <c r="DS24" s="683"/>
      <c r="DT24" s="683"/>
      <c r="DU24" s="683"/>
      <c r="DV24" s="726"/>
      <c r="DW24" s="727">
        <v>48.1</v>
      </c>
      <c r="DX24" s="700"/>
      <c r="DY24" s="700"/>
      <c r="DZ24" s="700"/>
      <c r="EA24" s="700"/>
      <c r="EB24" s="700"/>
      <c r="EC24" s="728"/>
    </row>
    <row r="25" spans="2:133" ht="11.25" customHeight="1" x14ac:dyDescent="0.15">
      <c r="B25" s="626" t="s">
        <v>295</v>
      </c>
      <c r="C25" s="627"/>
      <c r="D25" s="627"/>
      <c r="E25" s="627"/>
      <c r="F25" s="627"/>
      <c r="G25" s="627"/>
      <c r="H25" s="627"/>
      <c r="I25" s="627"/>
      <c r="J25" s="627"/>
      <c r="K25" s="627"/>
      <c r="L25" s="627"/>
      <c r="M25" s="627"/>
      <c r="N25" s="627"/>
      <c r="O25" s="627"/>
      <c r="P25" s="627"/>
      <c r="Q25" s="628"/>
      <c r="R25" s="629">
        <v>158592</v>
      </c>
      <c r="S25" s="630"/>
      <c r="T25" s="630"/>
      <c r="U25" s="630"/>
      <c r="V25" s="630"/>
      <c r="W25" s="630"/>
      <c r="X25" s="630"/>
      <c r="Y25" s="631"/>
      <c r="Z25" s="656">
        <v>0.2</v>
      </c>
      <c r="AA25" s="656"/>
      <c r="AB25" s="656"/>
      <c r="AC25" s="656"/>
      <c r="AD25" s="657" t="s">
        <v>129</v>
      </c>
      <c r="AE25" s="657"/>
      <c r="AF25" s="657"/>
      <c r="AG25" s="657"/>
      <c r="AH25" s="657"/>
      <c r="AI25" s="657"/>
      <c r="AJ25" s="657"/>
      <c r="AK25" s="657"/>
      <c r="AL25" s="632" t="s">
        <v>137</v>
      </c>
      <c r="AM25" s="633"/>
      <c r="AN25" s="633"/>
      <c r="AO25" s="658"/>
      <c r="AP25" s="722" t="s">
        <v>296</v>
      </c>
      <c r="AQ25" s="729"/>
      <c r="AR25" s="729"/>
      <c r="AS25" s="729"/>
      <c r="AT25" s="729"/>
      <c r="AU25" s="729"/>
      <c r="AV25" s="729"/>
      <c r="AW25" s="729"/>
      <c r="AX25" s="729"/>
      <c r="AY25" s="729"/>
      <c r="AZ25" s="729"/>
      <c r="BA25" s="729"/>
      <c r="BB25" s="729"/>
      <c r="BC25" s="729"/>
      <c r="BD25" s="729"/>
      <c r="BE25" s="729"/>
      <c r="BF25" s="724"/>
      <c r="BG25" s="629" t="s">
        <v>237</v>
      </c>
      <c r="BH25" s="630"/>
      <c r="BI25" s="630"/>
      <c r="BJ25" s="630"/>
      <c r="BK25" s="630"/>
      <c r="BL25" s="630"/>
      <c r="BM25" s="630"/>
      <c r="BN25" s="631"/>
      <c r="BO25" s="656" t="s">
        <v>237</v>
      </c>
      <c r="BP25" s="656"/>
      <c r="BQ25" s="656"/>
      <c r="BR25" s="656"/>
      <c r="BS25" s="657" t="s">
        <v>237</v>
      </c>
      <c r="BT25" s="657"/>
      <c r="BU25" s="657"/>
      <c r="BV25" s="657"/>
      <c r="BW25" s="657"/>
      <c r="BX25" s="657"/>
      <c r="BY25" s="657"/>
      <c r="BZ25" s="657"/>
      <c r="CA25" s="657"/>
      <c r="CB25" s="715"/>
      <c r="CD25" s="671" t="s">
        <v>297</v>
      </c>
      <c r="CE25" s="668"/>
      <c r="CF25" s="668"/>
      <c r="CG25" s="668"/>
      <c r="CH25" s="668"/>
      <c r="CI25" s="668"/>
      <c r="CJ25" s="668"/>
      <c r="CK25" s="668"/>
      <c r="CL25" s="668"/>
      <c r="CM25" s="668"/>
      <c r="CN25" s="668"/>
      <c r="CO25" s="668"/>
      <c r="CP25" s="668"/>
      <c r="CQ25" s="669"/>
      <c r="CR25" s="629">
        <v>11306736</v>
      </c>
      <c r="CS25" s="640"/>
      <c r="CT25" s="640"/>
      <c r="CU25" s="640"/>
      <c r="CV25" s="640"/>
      <c r="CW25" s="640"/>
      <c r="CX25" s="640"/>
      <c r="CY25" s="641"/>
      <c r="CZ25" s="632">
        <v>14.5</v>
      </c>
      <c r="DA25" s="642"/>
      <c r="DB25" s="642"/>
      <c r="DC25" s="643"/>
      <c r="DD25" s="635">
        <v>10113039</v>
      </c>
      <c r="DE25" s="640"/>
      <c r="DF25" s="640"/>
      <c r="DG25" s="640"/>
      <c r="DH25" s="640"/>
      <c r="DI25" s="640"/>
      <c r="DJ25" s="640"/>
      <c r="DK25" s="641"/>
      <c r="DL25" s="635">
        <v>9189654</v>
      </c>
      <c r="DM25" s="640"/>
      <c r="DN25" s="640"/>
      <c r="DO25" s="640"/>
      <c r="DP25" s="640"/>
      <c r="DQ25" s="640"/>
      <c r="DR25" s="640"/>
      <c r="DS25" s="640"/>
      <c r="DT25" s="640"/>
      <c r="DU25" s="640"/>
      <c r="DV25" s="641"/>
      <c r="DW25" s="632">
        <v>23.7</v>
      </c>
      <c r="DX25" s="642"/>
      <c r="DY25" s="642"/>
      <c r="DZ25" s="642"/>
      <c r="EA25" s="642"/>
      <c r="EB25" s="642"/>
      <c r="EC25" s="663"/>
    </row>
    <row r="26" spans="2:133" ht="11.25" customHeight="1" x14ac:dyDescent="0.15">
      <c r="B26" s="626" t="s">
        <v>298</v>
      </c>
      <c r="C26" s="627"/>
      <c r="D26" s="627"/>
      <c r="E26" s="627"/>
      <c r="F26" s="627"/>
      <c r="G26" s="627"/>
      <c r="H26" s="627"/>
      <c r="I26" s="627"/>
      <c r="J26" s="627"/>
      <c r="K26" s="627"/>
      <c r="L26" s="627"/>
      <c r="M26" s="627"/>
      <c r="N26" s="627"/>
      <c r="O26" s="627"/>
      <c r="P26" s="627"/>
      <c r="Q26" s="628"/>
      <c r="R26" s="629">
        <v>37</v>
      </c>
      <c r="S26" s="630"/>
      <c r="T26" s="630"/>
      <c r="U26" s="630"/>
      <c r="V26" s="630"/>
      <c r="W26" s="630"/>
      <c r="X26" s="630"/>
      <c r="Y26" s="631"/>
      <c r="Z26" s="656">
        <v>0</v>
      </c>
      <c r="AA26" s="656"/>
      <c r="AB26" s="656"/>
      <c r="AC26" s="656"/>
      <c r="AD26" s="657" t="s">
        <v>137</v>
      </c>
      <c r="AE26" s="657"/>
      <c r="AF26" s="657"/>
      <c r="AG26" s="657"/>
      <c r="AH26" s="657"/>
      <c r="AI26" s="657"/>
      <c r="AJ26" s="657"/>
      <c r="AK26" s="657"/>
      <c r="AL26" s="632" t="s">
        <v>129</v>
      </c>
      <c r="AM26" s="633"/>
      <c r="AN26" s="633"/>
      <c r="AO26" s="658"/>
      <c r="AP26" s="722" t="s">
        <v>299</v>
      </c>
      <c r="AQ26" s="723"/>
      <c r="AR26" s="723"/>
      <c r="AS26" s="723"/>
      <c r="AT26" s="723"/>
      <c r="AU26" s="723"/>
      <c r="AV26" s="723"/>
      <c r="AW26" s="723"/>
      <c r="AX26" s="723"/>
      <c r="AY26" s="723"/>
      <c r="AZ26" s="723"/>
      <c r="BA26" s="723"/>
      <c r="BB26" s="723"/>
      <c r="BC26" s="723"/>
      <c r="BD26" s="723"/>
      <c r="BE26" s="723"/>
      <c r="BF26" s="724"/>
      <c r="BG26" s="629" t="s">
        <v>129</v>
      </c>
      <c r="BH26" s="630"/>
      <c r="BI26" s="630"/>
      <c r="BJ26" s="630"/>
      <c r="BK26" s="630"/>
      <c r="BL26" s="630"/>
      <c r="BM26" s="630"/>
      <c r="BN26" s="631"/>
      <c r="BO26" s="656" t="s">
        <v>129</v>
      </c>
      <c r="BP26" s="656"/>
      <c r="BQ26" s="656"/>
      <c r="BR26" s="656"/>
      <c r="BS26" s="657" t="s">
        <v>129</v>
      </c>
      <c r="BT26" s="657"/>
      <c r="BU26" s="657"/>
      <c r="BV26" s="657"/>
      <c r="BW26" s="657"/>
      <c r="BX26" s="657"/>
      <c r="BY26" s="657"/>
      <c r="BZ26" s="657"/>
      <c r="CA26" s="657"/>
      <c r="CB26" s="715"/>
      <c r="CD26" s="671" t="s">
        <v>300</v>
      </c>
      <c r="CE26" s="668"/>
      <c r="CF26" s="668"/>
      <c r="CG26" s="668"/>
      <c r="CH26" s="668"/>
      <c r="CI26" s="668"/>
      <c r="CJ26" s="668"/>
      <c r="CK26" s="668"/>
      <c r="CL26" s="668"/>
      <c r="CM26" s="668"/>
      <c r="CN26" s="668"/>
      <c r="CO26" s="668"/>
      <c r="CP26" s="668"/>
      <c r="CQ26" s="669"/>
      <c r="CR26" s="629">
        <v>7370575</v>
      </c>
      <c r="CS26" s="630"/>
      <c r="CT26" s="630"/>
      <c r="CU26" s="630"/>
      <c r="CV26" s="630"/>
      <c r="CW26" s="630"/>
      <c r="CX26" s="630"/>
      <c r="CY26" s="631"/>
      <c r="CZ26" s="632">
        <v>9.4</v>
      </c>
      <c r="DA26" s="642"/>
      <c r="DB26" s="642"/>
      <c r="DC26" s="643"/>
      <c r="DD26" s="635">
        <v>6591955</v>
      </c>
      <c r="DE26" s="630"/>
      <c r="DF26" s="630"/>
      <c r="DG26" s="630"/>
      <c r="DH26" s="630"/>
      <c r="DI26" s="630"/>
      <c r="DJ26" s="630"/>
      <c r="DK26" s="631"/>
      <c r="DL26" s="635" t="s">
        <v>129</v>
      </c>
      <c r="DM26" s="630"/>
      <c r="DN26" s="630"/>
      <c r="DO26" s="630"/>
      <c r="DP26" s="630"/>
      <c r="DQ26" s="630"/>
      <c r="DR26" s="630"/>
      <c r="DS26" s="630"/>
      <c r="DT26" s="630"/>
      <c r="DU26" s="630"/>
      <c r="DV26" s="631"/>
      <c r="DW26" s="632" t="s">
        <v>129</v>
      </c>
      <c r="DX26" s="642"/>
      <c r="DY26" s="642"/>
      <c r="DZ26" s="642"/>
      <c r="EA26" s="642"/>
      <c r="EB26" s="642"/>
      <c r="EC26" s="663"/>
    </row>
    <row r="27" spans="2:133" ht="11.25" customHeight="1" x14ac:dyDescent="0.15">
      <c r="B27" s="626" t="s">
        <v>301</v>
      </c>
      <c r="C27" s="627"/>
      <c r="D27" s="627"/>
      <c r="E27" s="627"/>
      <c r="F27" s="627"/>
      <c r="G27" s="627"/>
      <c r="H27" s="627"/>
      <c r="I27" s="627"/>
      <c r="J27" s="627"/>
      <c r="K27" s="627"/>
      <c r="L27" s="627"/>
      <c r="M27" s="627"/>
      <c r="N27" s="627"/>
      <c r="O27" s="627"/>
      <c r="P27" s="627"/>
      <c r="Q27" s="628"/>
      <c r="R27" s="629">
        <v>39134257</v>
      </c>
      <c r="S27" s="630"/>
      <c r="T27" s="630"/>
      <c r="U27" s="630"/>
      <c r="V27" s="630"/>
      <c r="W27" s="630"/>
      <c r="X27" s="630"/>
      <c r="Y27" s="631"/>
      <c r="Z27" s="656">
        <v>46.8</v>
      </c>
      <c r="AA27" s="656"/>
      <c r="AB27" s="656"/>
      <c r="AC27" s="656"/>
      <c r="AD27" s="657">
        <v>36448376</v>
      </c>
      <c r="AE27" s="657"/>
      <c r="AF27" s="657"/>
      <c r="AG27" s="657"/>
      <c r="AH27" s="657"/>
      <c r="AI27" s="657"/>
      <c r="AJ27" s="657"/>
      <c r="AK27" s="657"/>
      <c r="AL27" s="632">
        <v>99.199996948242188</v>
      </c>
      <c r="AM27" s="633"/>
      <c r="AN27" s="633"/>
      <c r="AO27" s="658"/>
      <c r="AP27" s="626" t="s">
        <v>302</v>
      </c>
      <c r="AQ27" s="627"/>
      <c r="AR27" s="627"/>
      <c r="AS27" s="627"/>
      <c r="AT27" s="627"/>
      <c r="AU27" s="627"/>
      <c r="AV27" s="627"/>
      <c r="AW27" s="627"/>
      <c r="AX27" s="627"/>
      <c r="AY27" s="627"/>
      <c r="AZ27" s="627"/>
      <c r="BA27" s="627"/>
      <c r="BB27" s="627"/>
      <c r="BC27" s="627"/>
      <c r="BD27" s="627"/>
      <c r="BE27" s="627"/>
      <c r="BF27" s="628"/>
      <c r="BG27" s="629">
        <v>30479635</v>
      </c>
      <c r="BH27" s="630"/>
      <c r="BI27" s="630"/>
      <c r="BJ27" s="630"/>
      <c r="BK27" s="630"/>
      <c r="BL27" s="630"/>
      <c r="BM27" s="630"/>
      <c r="BN27" s="631"/>
      <c r="BO27" s="656">
        <v>100</v>
      </c>
      <c r="BP27" s="656"/>
      <c r="BQ27" s="656"/>
      <c r="BR27" s="656"/>
      <c r="BS27" s="657">
        <v>188183</v>
      </c>
      <c r="BT27" s="657"/>
      <c r="BU27" s="657"/>
      <c r="BV27" s="657"/>
      <c r="BW27" s="657"/>
      <c r="BX27" s="657"/>
      <c r="BY27" s="657"/>
      <c r="BZ27" s="657"/>
      <c r="CA27" s="657"/>
      <c r="CB27" s="715"/>
      <c r="CD27" s="671" t="s">
        <v>303</v>
      </c>
      <c r="CE27" s="668"/>
      <c r="CF27" s="668"/>
      <c r="CG27" s="668"/>
      <c r="CH27" s="668"/>
      <c r="CI27" s="668"/>
      <c r="CJ27" s="668"/>
      <c r="CK27" s="668"/>
      <c r="CL27" s="668"/>
      <c r="CM27" s="668"/>
      <c r="CN27" s="668"/>
      <c r="CO27" s="668"/>
      <c r="CP27" s="668"/>
      <c r="CQ27" s="669"/>
      <c r="CR27" s="629">
        <v>25250927</v>
      </c>
      <c r="CS27" s="640"/>
      <c r="CT27" s="640"/>
      <c r="CU27" s="640"/>
      <c r="CV27" s="640"/>
      <c r="CW27" s="640"/>
      <c r="CX27" s="640"/>
      <c r="CY27" s="641"/>
      <c r="CZ27" s="632">
        <v>32.299999999999997</v>
      </c>
      <c r="DA27" s="642"/>
      <c r="DB27" s="642"/>
      <c r="DC27" s="643"/>
      <c r="DD27" s="635">
        <v>6123044</v>
      </c>
      <c r="DE27" s="640"/>
      <c r="DF27" s="640"/>
      <c r="DG27" s="640"/>
      <c r="DH27" s="640"/>
      <c r="DI27" s="640"/>
      <c r="DJ27" s="640"/>
      <c r="DK27" s="641"/>
      <c r="DL27" s="635">
        <v>6115651</v>
      </c>
      <c r="DM27" s="640"/>
      <c r="DN27" s="640"/>
      <c r="DO27" s="640"/>
      <c r="DP27" s="640"/>
      <c r="DQ27" s="640"/>
      <c r="DR27" s="640"/>
      <c r="DS27" s="640"/>
      <c r="DT27" s="640"/>
      <c r="DU27" s="640"/>
      <c r="DV27" s="641"/>
      <c r="DW27" s="632">
        <v>15.8</v>
      </c>
      <c r="DX27" s="642"/>
      <c r="DY27" s="642"/>
      <c r="DZ27" s="642"/>
      <c r="EA27" s="642"/>
      <c r="EB27" s="642"/>
      <c r="EC27" s="663"/>
    </row>
    <row r="28" spans="2:133" ht="11.25" customHeight="1" x14ac:dyDescent="0.15">
      <c r="B28" s="626" t="s">
        <v>304</v>
      </c>
      <c r="C28" s="627"/>
      <c r="D28" s="627"/>
      <c r="E28" s="627"/>
      <c r="F28" s="627"/>
      <c r="G28" s="627"/>
      <c r="H28" s="627"/>
      <c r="I28" s="627"/>
      <c r="J28" s="627"/>
      <c r="K28" s="627"/>
      <c r="L28" s="627"/>
      <c r="M28" s="627"/>
      <c r="N28" s="627"/>
      <c r="O28" s="627"/>
      <c r="P28" s="627"/>
      <c r="Q28" s="628"/>
      <c r="R28" s="629">
        <v>23156</v>
      </c>
      <c r="S28" s="630"/>
      <c r="T28" s="630"/>
      <c r="U28" s="630"/>
      <c r="V28" s="630"/>
      <c r="W28" s="630"/>
      <c r="X28" s="630"/>
      <c r="Y28" s="631"/>
      <c r="Z28" s="656">
        <v>0</v>
      </c>
      <c r="AA28" s="656"/>
      <c r="AB28" s="656"/>
      <c r="AC28" s="656"/>
      <c r="AD28" s="657">
        <v>23156</v>
      </c>
      <c r="AE28" s="657"/>
      <c r="AF28" s="657"/>
      <c r="AG28" s="657"/>
      <c r="AH28" s="657"/>
      <c r="AI28" s="657"/>
      <c r="AJ28" s="657"/>
      <c r="AK28" s="657"/>
      <c r="AL28" s="632">
        <v>0.1</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0"/>
      <c r="CD28" s="671" t="s">
        <v>305</v>
      </c>
      <c r="CE28" s="668"/>
      <c r="CF28" s="668"/>
      <c r="CG28" s="668"/>
      <c r="CH28" s="668"/>
      <c r="CI28" s="668"/>
      <c r="CJ28" s="668"/>
      <c r="CK28" s="668"/>
      <c r="CL28" s="668"/>
      <c r="CM28" s="668"/>
      <c r="CN28" s="668"/>
      <c r="CO28" s="668"/>
      <c r="CP28" s="668"/>
      <c r="CQ28" s="669"/>
      <c r="CR28" s="629">
        <v>3397424</v>
      </c>
      <c r="CS28" s="630"/>
      <c r="CT28" s="630"/>
      <c r="CU28" s="630"/>
      <c r="CV28" s="630"/>
      <c r="CW28" s="630"/>
      <c r="CX28" s="630"/>
      <c r="CY28" s="631"/>
      <c r="CZ28" s="632">
        <v>4.3</v>
      </c>
      <c r="DA28" s="642"/>
      <c r="DB28" s="642"/>
      <c r="DC28" s="643"/>
      <c r="DD28" s="635">
        <v>3343605</v>
      </c>
      <c r="DE28" s="630"/>
      <c r="DF28" s="630"/>
      <c r="DG28" s="630"/>
      <c r="DH28" s="630"/>
      <c r="DI28" s="630"/>
      <c r="DJ28" s="630"/>
      <c r="DK28" s="631"/>
      <c r="DL28" s="635">
        <v>3343605</v>
      </c>
      <c r="DM28" s="630"/>
      <c r="DN28" s="630"/>
      <c r="DO28" s="630"/>
      <c r="DP28" s="630"/>
      <c r="DQ28" s="630"/>
      <c r="DR28" s="630"/>
      <c r="DS28" s="630"/>
      <c r="DT28" s="630"/>
      <c r="DU28" s="630"/>
      <c r="DV28" s="631"/>
      <c r="DW28" s="632">
        <v>8.6</v>
      </c>
      <c r="DX28" s="642"/>
      <c r="DY28" s="642"/>
      <c r="DZ28" s="642"/>
      <c r="EA28" s="642"/>
      <c r="EB28" s="642"/>
      <c r="EC28" s="663"/>
    </row>
    <row r="29" spans="2:133" ht="11.25" customHeight="1" x14ac:dyDescent="0.15">
      <c r="B29" s="626" t="s">
        <v>306</v>
      </c>
      <c r="C29" s="627"/>
      <c r="D29" s="627"/>
      <c r="E29" s="627"/>
      <c r="F29" s="627"/>
      <c r="G29" s="627"/>
      <c r="H29" s="627"/>
      <c r="I29" s="627"/>
      <c r="J29" s="627"/>
      <c r="K29" s="627"/>
      <c r="L29" s="627"/>
      <c r="M29" s="627"/>
      <c r="N29" s="627"/>
      <c r="O29" s="627"/>
      <c r="P29" s="627"/>
      <c r="Q29" s="628"/>
      <c r="R29" s="629">
        <v>328311</v>
      </c>
      <c r="S29" s="630"/>
      <c r="T29" s="630"/>
      <c r="U29" s="630"/>
      <c r="V29" s="630"/>
      <c r="W29" s="630"/>
      <c r="X29" s="630"/>
      <c r="Y29" s="631"/>
      <c r="Z29" s="656">
        <v>0.4</v>
      </c>
      <c r="AA29" s="656"/>
      <c r="AB29" s="656"/>
      <c r="AC29" s="656"/>
      <c r="AD29" s="657" t="s">
        <v>129</v>
      </c>
      <c r="AE29" s="657"/>
      <c r="AF29" s="657"/>
      <c r="AG29" s="657"/>
      <c r="AH29" s="657"/>
      <c r="AI29" s="657"/>
      <c r="AJ29" s="657"/>
      <c r="AK29" s="657"/>
      <c r="AL29" s="632" t="s">
        <v>129</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307</v>
      </c>
      <c r="CE29" s="717"/>
      <c r="CF29" s="671" t="s">
        <v>308</v>
      </c>
      <c r="CG29" s="668"/>
      <c r="CH29" s="668"/>
      <c r="CI29" s="668"/>
      <c r="CJ29" s="668"/>
      <c r="CK29" s="668"/>
      <c r="CL29" s="668"/>
      <c r="CM29" s="668"/>
      <c r="CN29" s="668"/>
      <c r="CO29" s="668"/>
      <c r="CP29" s="668"/>
      <c r="CQ29" s="669"/>
      <c r="CR29" s="629">
        <v>3397424</v>
      </c>
      <c r="CS29" s="640"/>
      <c r="CT29" s="640"/>
      <c r="CU29" s="640"/>
      <c r="CV29" s="640"/>
      <c r="CW29" s="640"/>
      <c r="CX29" s="640"/>
      <c r="CY29" s="641"/>
      <c r="CZ29" s="632">
        <v>4.3</v>
      </c>
      <c r="DA29" s="642"/>
      <c r="DB29" s="642"/>
      <c r="DC29" s="643"/>
      <c r="DD29" s="635">
        <v>3343605</v>
      </c>
      <c r="DE29" s="640"/>
      <c r="DF29" s="640"/>
      <c r="DG29" s="640"/>
      <c r="DH29" s="640"/>
      <c r="DI29" s="640"/>
      <c r="DJ29" s="640"/>
      <c r="DK29" s="641"/>
      <c r="DL29" s="635">
        <v>3343605</v>
      </c>
      <c r="DM29" s="640"/>
      <c r="DN29" s="640"/>
      <c r="DO29" s="640"/>
      <c r="DP29" s="640"/>
      <c r="DQ29" s="640"/>
      <c r="DR29" s="640"/>
      <c r="DS29" s="640"/>
      <c r="DT29" s="640"/>
      <c r="DU29" s="640"/>
      <c r="DV29" s="641"/>
      <c r="DW29" s="632">
        <v>8.6</v>
      </c>
      <c r="DX29" s="642"/>
      <c r="DY29" s="642"/>
      <c r="DZ29" s="642"/>
      <c r="EA29" s="642"/>
      <c r="EB29" s="642"/>
      <c r="EC29" s="663"/>
    </row>
    <row r="30" spans="2:133" ht="11.25" customHeight="1" x14ac:dyDescent="0.15">
      <c r="B30" s="626" t="s">
        <v>309</v>
      </c>
      <c r="C30" s="627"/>
      <c r="D30" s="627"/>
      <c r="E30" s="627"/>
      <c r="F30" s="627"/>
      <c r="G30" s="627"/>
      <c r="H30" s="627"/>
      <c r="I30" s="627"/>
      <c r="J30" s="627"/>
      <c r="K30" s="627"/>
      <c r="L30" s="627"/>
      <c r="M30" s="627"/>
      <c r="N30" s="627"/>
      <c r="O30" s="627"/>
      <c r="P30" s="627"/>
      <c r="Q30" s="628"/>
      <c r="R30" s="629">
        <v>576589</v>
      </c>
      <c r="S30" s="630"/>
      <c r="T30" s="630"/>
      <c r="U30" s="630"/>
      <c r="V30" s="630"/>
      <c r="W30" s="630"/>
      <c r="X30" s="630"/>
      <c r="Y30" s="631"/>
      <c r="Z30" s="656">
        <v>0.7</v>
      </c>
      <c r="AA30" s="656"/>
      <c r="AB30" s="656"/>
      <c r="AC30" s="656"/>
      <c r="AD30" s="657">
        <v>159434</v>
      </c>
      <c r="AE30" s="657"/>
      <c r="AF30" s="657"/>
      <c r="AG30" s="657"/>
      <c r="AH30" s="657"/>
      <c r="AI30" s="657"/>
      <c r="AJ30" s="657"/>
      <c r="AK30" s="657"/>
      <c r="AL30" s="632">
        <v>0.4</v>
      </c>
      <c r="AM30" s="633"/>
      <c r="AN30" s="633"/>
      <c r="AO30" s="658"/>
      <c r="AP30" s="688" t="s">
        <v>225</v>
      </c>
      <c r="AQ30" s="689"/>
      <c r="AR30" s="689"/>
      <c r="AS30" s="689"/>
      <c r="AT30" s="689"/>
      <c r="AU30" s="689"/>
      <c r="AV30" s="689"/>
      <c r="AW30" s="689"/>
      <c r="AX30" s="689"/>
      <c r="AY30" s="689"/>
      <c r="AZ30" s="689"/>
      <c r="BA30" s="689"/>
      <c r="BB30" s="689"/>
      <c r="BC30" s="689"/>
      <c r="BD30" s="689"/>
      <c r="BE30" s="689"/>
      <c r="BF30" s="690"/>
      <c r="BG30" s="688" t="s">
        <v>310</v>
      </c>
      <c r="BH30" s="713"/>
      <c r="BI30" s="713"/>
      <c r="BJ30" s="713"/>
      <c r="BK30" s="713"/>
      <c r="BL30" s="713"/>
      <c r="BM30" s="713"/>
      <c r="BN30" s="713"/>
      <c r="BO30" s="713"/>
      <c r="BP30" s="713"/>
      <c r="BQ30" s="714"/>
      <c r="BR30" s="688" t="s">
        <v>311</v>
      </c>
      <c r="BS30" s="713"/>
      <c r="BT30" s="713"/>
      <c r="BU30" s="713"/>
      <c r="BV30" s="713"/>
      <c r="BW30" s="713"/>
      <c r="BX30" s="713"/>
      <c r="BY30" s="713"/>
      <c r="BZ30" s="713"/>
      <c r="CA30" s="713"/>
      <c r="CB30" s="714"/>
      <c r="CD30" s="718"/>
      <c r="CE30" s="719"/>
      <c r="CF30" s="671" t="s">
        <v>312</v>
      </c>
      <c r="CG30" s="668"/>
      <c r="CH30" s="668"/>
      <c r="CI30" s="668"/>
      <c r="CJ30" s="668"/>
      <c r="CK30" s="668"/>
      <c r="CL30" s="668"/>
      <c r="CM30" s="668"/>
      <c r="CN30" s="668"/>
      <c r="CO30" s="668"/>
      <c r="CP30" s="668"/>
      <c r="CQ30" s="669"/>
      <c r="CR30" s="629">
        <v>3230925</v>
      </c>
      <c r="CS30" s="630"/>
      <c r="CT30" s="630"/>
      <c r="CU30" s="630"/>
      <c r="CV30" s="630"/>
      <c r="CW30" s="630"/>
      <c r="CX30" s="630"/>
      <c r="CY30" s="631"/>
      <c r="CZ30" s="632">
        <v>4.0999999999999996</v>
      </c>
      <c r="DA30" s="642"/>
      <c r="DB30" s="642"/>
      <c r="DC30" s="643"/>
      <c r="DD30" s="635">
        <v>3180388</v>
      </c>
      <c r="DE30" s="630"/>
      <c r="DF30" s="630"/>
      <c r="DG30" s="630"/>
      <c r="DH30" s="630"/>
      <c r="DI30" s="630"/>
      <c r="DJ30" s="630"/>
      <c r="DK30" s="631"/>
      <c r="DL30" s="635">
        <v>3180388</v>
      </c>
      <c r="DM30" s="630"/>
      <c r="DN30" s="630"/>
      <c r="DO30" s="630"/>
      <c r="DP30" s="630"/>
      <c r="DQ30" s="630"/>
      <c r="DR30" s="630"/>
      <c r="DS30" s="630"/>
      <c r="DT30" s="630"/>
      <c r="DU30" s="630"/>
      <c r="DV30" s="631"/>
      <c r="DW30" s="632">
        <v>8.1999999999999993</v>
      </c>
      <c r="DX30" s="642"/>
      <c r="DY30" s="642"/>
      <c r="DZ30" s="642"/>
      <c r="EA30" s="642"/>
      <c r="EB30" s="642"/>
      <c r="EC30" s="663"/>
    </row>
    <row r="31" spans="2:133" ht="11.25" customHeight="1" x14ac:dyDescent="0.15">
      <c r="B31" s="626" t="s">
        <v>313</v>
      </c>
      <c r="C31" s="627"/>
      <c r="D31" s="627"/>
      <c r="E31" s="627"/>
      <c r="F31" s="627"/>
      <c r="G31" s="627"/>
      <c r="H31" s="627"/>
      <c r="I31" s="627"/>
      <c r="J31" s="627"/>
      <c r="K31" s="627"/>
      <c r="L31" s="627"/>
      <c r="M31" s="627"/>
      <c r="N31" s="627"/>
      <c r="O31" s="627"/>
      <c r="P31" s="627"/>
      <c r="Q31" s="628"/>
      <c r="R31" s="629">
        <v>789081</v>
      </c>
      <c r="S31" s="630"/>
      <c r="T31" s="630"/>
      <c r="U31" s="630"/>
      <c r="V31" s="630"/>
      <c r="W31" s="630"/>
      <c r="X31" s="630"/>
      <c r="Y31" s="631"/>
      <c r="Z31" s="656">
        <v>0.9</v>
      </c>
      <c r="AA31" s="656"/>
      <c r="AB31" s="656"/>
      <c r="AC31" s="656"/>
      <c r="AD31" s="657" t="s">
        <v>129</v>
      </c>
      <c r="AE31" s="657"/>
      <c r="AF31" s="657"/>
      <c r="AG31" s="657"/>
      <c r="AH31" s="657"/>
      <c r="AI31" s="657"/>
      <c r="AJ31" s="657"/>
      <c r="AK31" s="657"/>
      <c r="AL31" s="632" t="s">
        <v>129</v>
      </c>
      <c r="AM31" s="633"/>
      <c r="AN31" s="633"/>
      <c r="AO31" s="658"/>
      <c r="AP31" s="702" t="s">
        <v>314</v>
      </c>
      <c r="AQ31" s="703"/>
      <c r="AR31" s="703"/>
      <c r="AS31" s="703"/>
      <c r="AT31" s="708" t="s">
        <v>315</v>
      </c>
      <c r="AU31" s="217"/>
      <c r="AV31" s="217"/>
      <c r="AW31" s="217"/>
      <c r="AX31" s="695" t="s">
        <v>188</v>
      </c>
      <c r="AY31" s="696"/>
      <c r="AZ31" s="696"/>
      <c r="BA31" s="696"/>
      <c r="BB31" s="696"/>
      <c r="BC31" s="696"/>
      <c r="BD31" s="696"/>
      <c r="BE31" s="696"/>
      <c r="BF31" s="697"/>
      <c r="BG31" s="698">
        <v>99.6</v>
      </c>
      <c r="BH31" s="699"/>
      <c r="BI31" s="699"/>
      <c r="BJ31" s="699"/>
      <c r="BK31" s="699"/>
      <c r="BL31" s="699"/>
      <c r="BM31" s="700">
        <v>98.9</v>
      </c>
      <c r="BN31" s="699"/>
      <c r="BO31" s="699"/>
      <c r="BP31" s="699"/>
      <c r="BQ31" s="701"/>
      <c r="BR31" s="698">
        <v>99.2</v>
      </c>
      <c r="BS31" s="699"/>
      <c r="BT31" s="699"/>
      <c r="BU31" s="699"/>
      <c r="BV31" s="699"/>
      <c r="BW31" s="699"/>
      <c r="BX31" s="700">
        <v>98.6</v>
      </c>
      <c r="BY31" s="699"/>
      <c r="BZ31" s="699"/>
      <c r="CA31" s="699"/>
      <c r="CB31" s="701"/>
      <c r="CD31" s="718"/>
      <c r="CE31" s="719"/>
      <c r="CF31" s="671" t="s">
        <v>316</v>
      </c>
      <c r="CG31" s="668"/>
      <c r="CH31" s="668"/>
      <c r="CI31" s="668"/>
      <c r="CJ31" s="668"/>
      <c r="CK31" s="668"/>
      <c r="CL31" s="668"/>
      <c r="CM31" s="668"/>
      <c r="CN31" s="668"/>
      <c r="CO31" s="668"/>
      <c r="CP31" s="668"/>
      <c r="CQ31" s="669"/>
      <c r="CR31" s="629">
        <v>166499</v>
      </c>
      <c r="CS31" s="640"/>
      <c r="CT31" s="640"/>
      <c r="CU31" s="640"/>
      <c r="CV31" s="640"/>
      <c r="CW31" s="640"/>
      <c r="CX31" s="640"/>
      <c r="CY31" s="641"/>
      <c r="CZ31" s="632">
        <v>0.2</v>
      </c>
      <c r="DA31" s="642"/>
      <c r="DB31" s="642"/>
      <c r="DC31" s="643"/>
      <c r="DD31" s="635">
        <v>163217</v>
      </c>
      <c r="DE31" s="640"/>
      <c r="DF31" s="640"/>
      <c r="DG31" s="640"/>
      <c r="DH31" s="640"/>
      <c r="DI31" s="640"/>
      <c r="DJ31" s="640"/>
      <c r="DK31" s="641"/>
      <c r="DL31" s="635">
        <v>163217</v>
      </c>
      <c r="DM31" s="640"/>
      <c r="DN31" s="640"/>
      <c r="DO31" s="640"/>
      <c r="DP31" s="640"/>
      <c r="DQ31" s="640"/>
      <c r="DR31" s="640"/>
      <c r="DS31" s="640"/>
      <c r="DT31" s="640"/>
      <c r="DU31" s="640"/>
      <c r="DV31" s="641"/>
      <c r="DW31" s="632">
        <v>0.4</v>
      </c>
      <c r="DX31" s="642"/>
      <c r="DY31" s="642"/>
      <c r="DZ31" s="642"/>
      <c r="EA31" s="642"/>
      <c r="EB31" s="642"/>
      <c r="EC31" s="663"/>
    </row>
    <row r="32" spans="2:133" ht="11.25" customHeight="1" x14ac:dyDescent="0.15">
      <c r="B32" s="626" t="s">
        <v>317</v>
      </c>
      <c r="C32" s="627"/>
      <c r="D32" s="627"/>
      <c r="E32" s="627"/>
      <c r="F32" s="627"/>
      <c r="G32" s="627"/>
      <c r="H32" s="627"/>
      <c r="I32" s="627"/>
      <c r="J32" s="627"/>
      <c r="K32" s="627"/>
      <c r="L32" s="627"/>
      <c r="M32" s="627"/>
      <c r="N32" s="627"/>
      <c r="O32" s="627"/>
      <c r="P32" s="627"/>
      <c r="Q32" s="628"/>
      <c r="R32" s="629">
        <v>21411690</v>
      </c>
      <c r="S32" s="630"/>
      <c r="T32" s="630"/>
      <c r="U32" s="630"/>
      <c r="V32" s="630"/>
      <c r="W32" s="630"/>
      <c r="X32" s="630"/>
      <c r="Y32" s="631"/>
      <c r="Z32" s="656">
        <v>25.6</v>
      </c>
      <c r="AA32" s="656"/>
      <c r="AB32" s="656"/>
      <c r="AC32" s="656"/>
      <c r="AD32" s="657" t="s">
        <v>129</v>
      </c>
      <c r="AE32" s="657"/>
      <c r="AF32" s="657"/>
      <c r="AG32" s="657"/>
      <c r="AH32" s="657"/>
      <c r="AI32" s="657"/>
      <c r="AJ32" s="657"/>
      <c r="AK32" s="657"/>
      <c r="AL32" s="632" t="s">
        <v>129</v>
      </c>
      <c r="AM32" s="633"/>
      <c r="AN32" s="633"/>
      <c r="AO32" s="658"/>
      <c r="AP32" s="704"/>
      <c r="AQ32" s="705"/>
      <c r="AR32" s="705"/>
      <c r="AS32" s="705"/>
      <c r="AT32" s="709"/>
      <c r="AU32" s="216" t="s">
        <v>318</v>
      </c>
      <c r="AV32" s="216"/>
      <c r="AW32" s="216"/>
      <c r="AX32" s="626" t="s">
        <v>319</v>
      </c>
      <c r="AY32" s="627"/>
      <c r="AZ32" s="627"/>
      <c r="BA32" s="627"/>
      <c r="BB32" s="627"/>
      <c r="BC32" s="627"/>
      <c r="BD32" s="627"/>
      <c r="BE32" s="627"/>
      <c r="BF32" s="628"/>
      <c r="BG32" s="711">
        <v>99.5</v>
      </c>
      <c r="BH32" s="640"/>
      <c r="BI32" s="640"/>
      <c r="BJ32" s="640"/>
      <c r="BK32" s="640"/>
      <c r="BL32" s="640"/>
      <c r="BM32" s="633">
        <v>98.5</v>
      </c>
      <c r="BN32" s="712"/>
      <c r="BO32" s="712"/>
      <c r="BP32" s="712"/>
      <c r="BQ32" s="667"/>
      <c r="BR32" s="711">
        <v>98.9</v>
      </c>
      <c r="BS32" s="640"/>
      <c r="BT32" s="640"/>
      <c r="BU32" s="640"/>
      <c r="BV32" s="640"/>
      <c r="BW32" s="640"/>
      <c r="BX32" s="633">
        <v>97.9</v>
      </c>
      <c r="BY32" s="712"/>
      <c r="BZ32" s="712"/>
      <c r="CA32" s="712"/>
      <c r="CB32" s="667"/>
      <c r="CD32" s="720"/>
      <c r="CE32" s="721"/>
      <c r="CF32" s="671" t="s">
        <v>320</v>
      </c>
      <c r="CG32" s="668"/>
      <c r="CH32" s="668"/>
      <c r="CI32" s="668"/>
      <c r="CJ32" s="668"/>
      <c r="CK32" s="668"/>
      <c r="CL32" s="668"/>
      <c r="CM32" s="668"/>
      <c r="CN32" s="668"/>
      <c r="CO32" s="668"/>
      <c r="CP32" s="668"/>
      <c r="CQ32" s="669"/>
      <c r="CR32" s="629" t="s">
        <v>129</v>
      </c>
      <c r="CS32" s="630"/>
      <c r="CT32" s="630"/>
      <c r="CU32" s="630"/>
      <c r="CV32" s="630"/>
      <c r="CW32" s="630"/>
      <c r="CX32" s="630"/>
      <c r="CY32" s="631"/>
      <c r="CZ32" s="632" t="s">
        <v>129</v>
      </c>
      <c r="DA32" s="642"/>
      <c r="DB32" s="642"/>
      <c r="DC32" s="643"/>
      <c r="DD32" s="635" t="s">
        <v>237</v>
      </c>
      <c r="DE32" s="630"/>
      <c r="DF32" s="630"/>
      <c r="DG32" s="630"/>
      <c r="DH32" s="630"/>
      <c r="DI32" s="630"/>
      <c r="DJ32" s="630"/>
      <c r="DK32" s="631"/>
      <c r="DL32" s="635" t="s">
        <v>129</v>
      </c>
      <c r="DM32" s="630"/>
      <c r="DN32" s="630"/>
      <c r="DO32" s="630"/>
      <c r="DP32" s="630"/>
      <c r="DQ32" s="630"/>
      <c r="DR32" s="630"/>
      <c r="DS32" s="630"/>
      <c r="DT32" s="630"/>
      <c r="DU32" s="630"/>
      <c r="DV32" s="631"/>
      <c r="DW32" s="632" t="s">
        <v>237</v>
      </c>
      <c r="DX32" s="642"/>
      <c r="DY32" s="642"/>
      <c r="DZ32" s="642"/>
      <c r="EA32" s="642"/>
      <c r="EB32" s="642"/>
      <c r="EC32" s="663"/>
    </row>
    <row r="33" spans="2:133" ht="11.25" customHeight="1" x14ac:dyDescent="0.15">
      <c r="B33" s="692" t="s">
        <v>321</v>
      </c>
      <c r="C33" s="693"/>
      <c r="D33" s="693"/>
      <c r="E33" s="693"/>
      <c r="F33" s="693"/>
      <c r="G33" s="693"/>
      <c r="H33" s="693"/>
      <c r="I33" s="693"/>
      <c r="J33" s="693"/>
      <c r="K33" s="693"/>
      <c r="L33" s="693"/>
      <c r="M33" s="693"/>
      <c r="N33" s="693"/>
      <c r="O33" s="693"/>
      <c r="P33" s="693"/>
      <c r="Q33" s="694"/>
      <c r="R33" s="629" t="s">
        <v>129</v>
      </c>
      <c r="S33" s="630"/>
      <c r="T33" s="630"/>
      <c r="U33" s="630"/>
      <c r="V33" s="630"/>
      <c r="W33" s="630"/>
      <c r="X33" s="630"/>
      <c r="Y33" s="631"/>
      <c r="Z33" s="656" t="s">
        <v>137</v>
      </c>
      <c r="AA33" s="656"/>
      <c r="AB33" s="656"/>
      <c r="AC33" s="656"/>
      <c r="AD33" s="657" t="s">
        <v>129</v>
      </c>
      <c r="AE33" s="657"/>
      <c r="AF33" s="657"/>
      <c r="AG33" s="657"/>
      <c r="AH33" s="657"/>
      <c r="AI33" s="657"/>
      <c r="AJ33" s="657"/>
      <c r="AK33" s="657"/>
      <c r="AL33" s="632" t="s">
        <v>137</v>
      </c>
      <c r="AM33" s="633"/>
      <c r="AN33" s="633"/>
      <c r="AO33" s="658"/>
      <c r="AP33" s="706"/>
      <c r="AQ33" s="707"/>
      <c r="AR33" s="707"/>
      <c r="AS33" s="707"/>
      <c r="AT33" s="710"/>
      <c r="AU33" s="218"/>
      <c r="AV33" s="218"/>
      <c r="AW33" s="218"/>
      <c r="AX33" s="606" t="s">
        <v>322</v>
      </c>
      <c r="AY33" s="607"/>
      <c r="AZ33" s="607"/>
      <c r="BA33" s="607"/>
      <c r="BB33" s="607"/>
      <c r="BC33" s="607"/>
      <c r="BD33" s="607"/>
      <c r="BE33" s="607"/>
      <c r="BF33" s="608"/>
      <c r="BG33" s="691">
        <v>99.7</v>
      </c>
      <c r="BH33" s="610"/>
      <c r="BI33" s="610"/>
      <c r="BJ33" s="610"/>
      <c r="BK33" s="610"/>
      <c r="BL33" s="610"/>
      <c r="BM33" s="648">
        <v>99.2</v>
      </c>
      <c r="BN33" s="610"/>
      <c r="BO33" s="610"/>
      <c r="BP33" s="610"/>
      <c r="BQ33" s="659"/>
      <c r="BR33" s="691">
        <v>99.5</v>
      </c>
      <c r="BS33" s="610"/>
      <c r="BT33" s="610"/>
      <c r="BU33" s="610"/>
      <c r="BV33" s="610"/>
      <c r="BW33" s="610"/>
      <c r="BX33" s="648">
        <v>99.1</v>
      </c>
      <c r="BY33" s="610"/>
      <c r="BZ33" s="610"/>
      <c r="CA33" s="610"/>
      <c r="CB33" s="659"/>
      <c r="CD33" s="671" t="s">
        <v>323</v>
      </c>
      <c r="CE33" s="668"/>
      <c r="CF33" s="668"/>
      <c r="CG33" s="668"/>
      <c r="CH33" s="668"/>
      <c r="CI33" s="668"/>
      <c r="CJ33" s="668"/>
      <c r="CK33" s="668"/>
      <c r="CL33" s="668"/>
      <c r="CM33" s="668"/>
      <c r="CN33" s="668"/>
      <c r="CO33" s="668"/>
      <c r="CP33" s="668"/>
      <c r="CQ33" s="669"/>
      <c r="CR33" s="629">
        <v>31511192</v>
      </c>
      <c r="CS33" s="640"/>
      <c r="CT33" s="640"/>
      <c r="CU33" s="640"/>
      <c r="CV33" s="640"/>
      <c r="CW33" s="640"/>
      <c r="CX33" s="640"/>
      <c r="CY33" s="641"/>
      <c r="CZ33" s="632">
        <v>40.299999999999997</v>
      </c>
      <c r="DA33" s="642"/>
      <c r="DB33" s="642"/>
      <c r="DC33" s="643"/>
      <c r="DD33" s="635">
        <v>21773008</v>
      </c>
      <c r="DE33" s="640"/>
      <c r="DF33" s="640"/>
      <c r="DG33" s="640"/>
      <c r="DH33" s="640"/>
      <c r="DI33" s="640"/>
      <c r="DJ33" s="640"/>
      <c r="DK33" s="641"/>
      <c r="DL33" s="635">
        <v>15321920</v>
      </c>
      <c r="DM33" s="640"/>
      <c r="DN33" s="640"/>
      <c r="DO33" s="640"/>
      <c r="DP33" s="640"/>
      <c r="DQ33" s="640"/>
      <c r="DR33" s="640"/>
      <c r="DS33" s="640"/>
      <c r="DT33" s="640"/>
      <c r="DU33" s="640"/>
      <c r="DV33" s="641"/>
      <c r="DW33" s="632">
        <v>39.5</v>
      </c>
      <c r="DX33" s="642"/>
      <c r="DY33" s="642"/>
      <c r="DZ33" s="642"/>
      <c r="EA33" s="642"/>
      <c r="EB33" s="642"/>
      <c r="EC33" s="663"/>
    </row>
    <row r="34" spans="2:133" ht="11.25" customHeight="1" x14ac:dyDescent="0.15">
      <c r="B34" s="626" t="s">
        <v>324</v>
      </c>
      <c r="C34" s="627"/>
      <c r="D34" s="627"/>
      <c r="E34" s="627"/>
      <c r="F34" s="627"/>
      <c r="G34" s="627"/>
      <c r="H34" s="627"/>
      <c r="I34" s="627"/>
      <c r="J34" s="627"/>
      <c r="K34" s="627"/>
      <c r="L34" s="627"/>
      <c r="M34" s="627"/>
      <c r="N34" s="627"/>
      <c r="O34" s="627"/>
      <c r="P34" s="627"/>
      <c r="Q34" s="628"/>
      <c r="R34" s="629">
        <v>10738662</v>
      </c>
      <c r="S34" s="630"/>
      <c r="T34" s="630"/>
      <c r="U34" s="630"/>
      <c r="V34" s="630"/>
      <c r="W34" s="630"/>
      <c r="X34" s="630"/>
      <c r="Y34" s="631"/>
      <c r="Z34" s="656">
        <v>12.8</v>
      </c>
      <c r="AA34" s="656"/>
      <c r="AB34" s="656"/>
      <c r="AC34" s="656"/>
      <c r="AD34" s="657" t="s">
        <v>129</v>
      </c>
      <c r="AE34" s="657"/>
      <c r="AF34" s="657"/>
      <c r="AG34" s="657"/>
      <c r="AH34" s="657"/>
      <c r="AI34" s="657"/>
      <c r="AJ34" s="657"/>
      <c r="AK34" s="657"/>
      <c r="AL34" s="632" t="s">
        <v>137</v>
      </c>
      <c r="AM34" s="633"/>
      <c r="AN34" s="633"/>
      <c r="AO34" s="658"/>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1" t="s">
        <v>325</v>
      </c>
      <c r="CE34" s="668"/>
      <c r="CF34" s="668"/>
      <c r="CG34" s="668"/>
      <c r="CH34" s="668"/>
      <c r="CI34" s="668"/>
      <c r="CJ34" s="668"/>
      <c r="CK34" s="668"/>
      <c r="CL34" s="668"/>
      <c r="CM34" s="668"/>
      <c r="CN34" s="668"/>
      <c r="CO34" s="668"/>
      <c r="CP34" s="668"/>
      <c r="CQ34" s="669"/>
      <c r="CR34" s="629">
        <v>12531600</v>
      </c>
      <c r="CS34" s="630"/>
      <c r="CT34" s="630"/>
      <c r="CU34" s="630"/>
      <c r="CV34" s="630"/>
      <c r="CW34" s="630"/>
      <c r="CX34" s="630"/>
      <c r="CY34" s="631"/>
      <c r="CZ34" s="632">
        <v>16</v>
      </c>
      <c r="DA34" s="642"/>
      <c r="DB34" s="642"/>
      <c r="DC34" s="643"/>
      <c r="DD34" s="635">
        <v>7135788</v>
      </c>
      <c r="DE34" s="630"/>
      <c r="DF34" s="630"/>
      <c r="DG34" s="630"/>
      <c r="DH34" s="630"/>
      <c r="DI34" s="630"/>
      <c r="DJ34" s="630"/>
      <c r="DK34" s="631"/>
      <c r="DL34" s="635">
        <v>6030756</v>
      </c>
      <c r="DM34" s="630"/>
      <c r="DN34" s="630"/>
      <c r="DO34" s="630"/>
      <c r="DP34" s="630"/>
      <c r="DQ34" s="630"/>
      <c r="DR34" s="630"/>
      <c r="DS34" s="630"/>
      <c r="DT34" s="630"/>
      <c r="DU34" s="630"/>
      <c r="DV34" s="631"/>
      <c r="DW34" s="632">
        <v>15.5</v>
      </c>
      <c r="DX34" s="642"/>
      <c r="DY34" s="642"/>
      <c r="DZ34" s="642"/>
      <c r="EA34" s="642"/>
      <c r="EB34" s="642"/>
      <c r="EC34" s="663"/>
    </row>
    <row r="35" spans="2:133" ht="11.25" customHeight="1" x14ac:dyDescent="0.15">
      <c r="B35" s="626" t="s">
        <v>326</v>
      </c>
      <c r="C35" s="627"/>
      <c r="D35" s="627"/>
      <c r="E35" s="627"/>
      <c r="F35" s="627"/>
      <c r="G35" s="627"/>
      <c r="H35" s="627"/>
      <c r="I35" s="627"/>
      <c r="J35" s="627"/>
      <c r="K35" s="627"/>
      <c r="L35" s="627"/>
      <c r="M35" s="627"/>
      <c r="N35" s="627"/>
      <c r="O35" s="627"/>
      <c r="P35" s="627"/>
      <c r="Q35" s="628"/>
      <c r="R35" s="629">
        <v>185944</v>
      </c>
      <c r="S35" s="630"/>
      <c r="T35" s="630"/>
      <c r="U35" s="630"/>
      <c r="V35" s="630"/>
      <c r="W35" s="630"/>
      <c r="X35" s="630"/>
      <c r="Y35" s="631"/>
      <c r="Z35" s="656">
        <v>0.2</v>
      </c>
      <c r="AA35" s="656"/>
      <c r="AB35" s="656"/>
      <c r="AC35" s="656"/>
      <c r="AD35" s="657">
        <v>107905</v>
      </c>
      <c r="AE35" s="657"/>
      <c r="AF35" s="657"/>
      <c r="AG35" s="657"/>
      <c r="AH35" s="657"/>
      <c r="AI35" s="657"/>
      <c r="AJ35" s="657"/>
      <c r="AK35" s="657"/>
      <c r="AL35" s="632">
        <v>0.3</v>
      </c>
      <c r="AM35" s="633"/>
      <c r="AN35" s="633"/>
      <c r="AO35" s="658"/>
      <c r="AP35" s="221"/>
      <c r="AQ35" s="688" t="s">
        <v>327</v>
      </c>
      <c r="AR35" s="689"/>
      <c r="AS35" s="689"/>
      <c r="AT35" s="689"/>
      <c r="AU35" s="689"/>
      <c r="AV35" s="689"/>
      <c r="AW35" s="689"/>
      <c r="AX35" s="689"/>
      <c r="AY35" s="689"/>
      <c r="AZ35" s="689"/>
      <c r="BA35" s="689"/>
      <c r="BB35" s="689"/>
      <c r="BC35" s="689"/>
      <c r="BD35" s="689"/>
      <c r="BE35" s="689"/>
      <c r="BF35" s="690"/>
      <c r="BG35" s="688" t="s">
        <v>328</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71" t="s">
        <v>329</v>
      </c>
      <c r="CE35" s="668"/>
      <c r="CF35" s="668"/>
      <c r="CG35" s="668"/>
      <c r="CH35" s="668"/>
      <c r="CI35" s="668"/>
      <c r="CJ35" s="668"/>
      <c r="CK35" s="668"/>
      <c r="CL35" s="668"/>
      <c r="CM35" s="668"/>
      <c r="CN35" s="668"/>
      <c r="CO35" s="668"/>
      <c r="CP35" s="668"/>
      <c r="CQ35" s="669"/>
      <c r="CR35" s="629">
        <v>192959</v>
      </c>
      <c r="CS35" s="640"/>
      <c r="CT35" s="640"/>
      <c r="CU35" s="640"/>
      <c r="CV35" s="640"/>
      <c r="CW35" s="640"/>
      <c r="CX35" s="640"/>
      <c r="CY35" s="641"/>
      <c r="CZ35" s="632">
        <v>0.2</v>
      </c>
      <c r="DA35" s="642"/>
      <c r="DB35" s="642"/>
      <c r="DC35" s="643"/>
      <c r="DD35" s="635">
        <v>151183</v>
      </c>
      <c r="DE35" s="640"/>
      <c r="DF35" s="640"/>
      <c r="DG35" s="640"/>
      <c r="DH35" s="640"/>
      <c r="DI35" s="640"/>
      <c r="DJ35" s="640"/>
      <c r="DK35" s="641"/>
      <c r="DL35" s="635">
        <v>151183</v>
      </c>
      <c r="DM35" s="640"/>
      <c r="DN35" s="640"/>
      <c r="DO35" s="640"/>
      <c r="DP35" s="640"/>
      <c r="DQ35" s="640"/>
      <c r="DR35" s="640"/>
      <c r="DS35" s="640"/>
      <c r="DT35" s="640"/>
      <c r="DU35" s="640"/>
      <c r="DV35" s="641"/>
      <c r="DW35" s="632">
        <v>0.4</v>
      </c>
      <c r="DX35" s="642"/>
      <c r="DY35" s="642"/>
      <c r="DZ35" s="642"/>
      <c r="EA35" s="642"/>
      <c r="EB35" s="642"/>
      <c r="EC35" s="663"/>
    </row>
    <row r="36" spans="2:133" ht="11.25" customHeight="1" x14ac:dyDescent="0.15">
      <c r="B36" s="626" t="s">
        <v>330</v>
      </c>
      <c r="C36" s="627"/>
      <c r="D36" s="627"/>
      <c r="E36" s="627"/>
      <c r="F36" s="627"/>
      <c r="G36" s="627"/>
      <c r="H36" s="627"/>
      <c r="I36" s="627"/>
      <c r="J36" s="627"/>
      <c r="K36" s="627"/>
      <c r="L36" s="627"/>
      <c r="M36" s="627"/>
      <c r="N36" s="627"/>
      <c r="O36" s="627"/>
      <c r="P36" s="627"/>
      <c r="Q36" s="628"/>
      <c r="R36" s="629">
        <v>69516</v>
      </c>
      <c r="S36" s="630"/>
      <c r="T36" s="630"/>
      <c r="U36" s="630"/>
      <c r="V36" s="630"/>
      <c r="W36" s="630"/>
      <c r="X36" s="630"/>
      <c r="Y36" s="631"/>
      <c r="Z36" s="656">
        <v>0.1</v>
      </c>
      <c r="AA36" s="656"/>
      <c r="AB36" s="656"/>
      <c r="AC36" s="656"/>
      <c r="AD36" s="657" t="s">
        <v>137</v>
      </c>
      <c r="AE36" s="657"/>
      <c r="AF36" s="657"/>
      <c r="AG36" s="657"/>
      <c r="AH36" s="657"/>
      <c r="AI36" s="657"/>
      <c r="AJ36" s="657"/>
      <c r="AK36" s="657"/>
      <c r="AL36" s="632" t="s">
        <v>129</v>
      </c>
      <c r="AM36" s="633"/>
      <c r="AN36" s="633"/>
      <c r="AO36" s="658"/>
      <c r="AP36" s="221"/>
      <c r="AQ36" s="679" t="s">
        <v>331</v>
      </c>
      <c r="AR36" s="680"/>
      <c r="AS36" s="680"/>
      <c r="AT36" s="680"/>
      <c r="AU36" s="680"/>
      <c r="AV36" s="680"/>
      <c r="AW36" s="680"/>
      <c r="AX36" s="680"/>
      <c r="AY36" s="681"/>
      <c r="AZ36" s="682">
        <v>8850342</v>
      </c>
      <c r="BA36" s="683"/>
      <c r="BB36" s="683"/>
      <c r="BC36" s="683"/>
      <c r="BD36" s="683"/>
      <c r="BE36" s="683"/>
      <c r="BF36" s="684"/>
      <c r="BG36" s="685" t="s">
        <v>332</v>
      </c>
      <c r="BH36" s="686"/>
      <c r="BI36" s="686"/>
      <c r="BJ36" s="686"/>
      <c r="BK36" s="686"/>
      <c r="BL36" s="686"/>
      <c r="BM36" s="686"/>
      <c r="BN36" s="686"/>
      <c r="BO36" s="686"/>
      <c r="BP36" s="686"/>
      <c r="BQ36" s="686"/>
      <c r="BR36" s="686"/>
      <c r="BS36" s="686"/>
      <c r="BT36" s="686"/>
      <c r="BU36" s="687"/>
      <c r="BV36" s="682">
        <v>151698</v>
      </c>
      <c r="BW36" s="683"/>
      <c r="BX36" s="683"/>
      <c r="BY36" s="683"/>
      <c r="BZ36" s="683"/>
      <c r="CA36" s="683"/>
      <c r="CB36" s="684"/>
      <c r="CD36" s="671" t="s">
        <v>333</v>
      </c>
      <c r="CE36" s="668"/>
      <c r="CF36" s="668"/>
      <c r="CG36" s="668"/>
      <c r="CH36" s="668"/>
      <c r="CI36" s="668"/>
      <c r="CJ36" s="668"/>
      <c r="CK36" s="668"/>
      <c r="CL36" s="668"/>
      <c r="CM36" s="668"/>
      <c r="CN36" s="668"/>
      <c r="CO36" s="668"/>
      <c r="CP36" s="668"/>
      <c r="CQ36" s="669"/>
      <c r="CR36" s="629">
        <v>8526756</v>
      </c>
      <c r="CS36" s="630"/>
      <c r="CT36" s="630"/>
      <c r="CU36" s="630"/>
      <c r="CV36" s="630"/>
      <c r="CW36" s="630"/>
      <c r="CX36" s="630"/>
      <c r="CY36" s="631"/>
      <c r="CZ36" s="632">
        <v>10.9</v>
      </c>
      <c r="DA36" s="642"/>
      <c r="DB36" s="642"/>
      <c r="DC36" s="643"/>
      <c r="DD36" s="635">
        <v>5520892</v>
      </c>
      <c r="DE36" s="630"/>
      <c r="DF36" s="630"/>
      <c r="DG36" s="630"/>
      <c r="DH36" s="630"/>
      <c r="DI36" s="630"/>
      <c r="DJ36" s="630"/>
      <c r="DK36" s="631"/>
      <c r="DL36" s="635">
        <v>4641962</v>
      </c>
      <c r="DM36" s="630"/>
      <c r="DN36" s="630"/>
      <c r="DO36" s="630"/>
      <c r="DP36" s="630"/>
      <c r="DQ36" s="630"/>
      <c r="DR36" s="630"/>
      <c r="DS36" s="630"/>
      <c r="DT36" s="630"/>
      <c r="DU36" s="630"/>
      <c r="DV36" s="631"/>
      <c r="DW36" s="632">
        <v>12</v>
      </c>
      <c r="DX36" s="642"/>
      <c r="DY36" s="642"/>
      <c r="DZ36" s="642"/>
      <c r="EA36" s="642"/>
      <c r="EB36" s="642"/>
      <c r="EC36" s="663"/>
    </row>
    <row r="37" spans="2:133" ht="11.25" customHeight="1" x14ac:dyDescent="0.15">
      <c r="B37" s="626" t="s">
        <v>334</v>
      </c>
      <c r="C37" s="627"/>
      <c r="D37" s="627"/>
      <c r="E37" s="627"/>
      <c r="F37" s="627"/>
      <c r="G37" s="627"/>
      <c r="H37" s="627"/>
      <c r="I37" s="627"/>
      <c r="J37" s="627"/>
      <c r="K37" s="627"/>
      <c r="L37" s="627"/>
      <c r="M37" s="627"/>
      <c r="N37" s="627"/>
      <c r="O37" s="627"/>
      <c r="P37" s="627"/>
      <c r="Q37" s="628"/>
      <c r="R37" s="629">
        <v>2625122</v>
      </c>
      <c r="S37" s="630"/>
      <c r="T37" s="630"/>
      <c r="U37" s="630"/>
      <c r="V37" s="630"/>
      <c r="W37" s="630"/>
      <c r="X37" s="630"/>
      <c r="Y37" s="631"/>
      <c r="Z37" s="656">
        <v>3.1</v>
      </c>
      <c r="AA37" s="656"/>
      <c r="AB37" s="656"/>
      <c r="AC37" s="656"/>
      <c r="AD37" s="657" t="s">
        <v>237</v>
      </c>
      <c r="AE37" s="657"/>
      <c r="AF37" s="657"/>
      <c r="AG37" s="657"/>
      <c r="AH37" s="657"/>
      <c r="AI37" s="657"/>
      <c r="AJ37" s="657"/>
      <c r="AK37" s="657"/>
      <c r="AL37" s="632" t="s">
        <v>237</v>
      </c>
      <c r="AM37" s="633"/>
      <c r="AN37" s="633"/>
      <c r="AO37" s="658"/>
      <c r="AQ37" s="664" t="s">
        <v>335</v>
      </c>
      <c r="AR37" s="665"/>
      <c r="AS37" s="665"/>
      <c r="AT37" s="665"/>
      <c r="AU37" s="665"/>
      <c r="AV37" s="665"/>
      <c r="AW37" s="665"/>
      <c r="AX37" s="665"/>
      <c r="AY37" s="666"/>
      <c r="AZ37" s="629">
        <v>1399338</v>
      </c>
      <c r="BA37" s="630"/>
      <c r="BB37" s="630"/>
      <c r="BC37" s="630"/>
      <c r="BD37" s="640"/>
      <c r="BE37" s="640"/>
      <c r="BF37" s="667"/>
      <c r="BG37" s="671" t="s">
        <v>336</v>
      </c>
      <c r="BH37" s="668"/>
      <c r="BI37" s="668"/>
      <c r="BJ37" s="668"/>
      <c r="BK37" s="668"/>
      <c r="BL37" s="668"/>
      <c r="BM37" s="668"/>
      <c r="BN37" s="668"/>
      <c r="BO37" s="668"/>
      <c r="BP37" s="668"/>
      <c r="BQ37" s="668"/>
      <c r="BR37" s="668"/>
      <c r="BS37" s="668"/>
      <c r="BT37" s="668"/>
      <c r="BU37" s="669"/>
      <c r="BV37" s="629">
        <v>-1051681</v>
      </c>
      <c r="BW37" s="630"/>
      <c r="BX37" s="630"/>
      <c r="BY37" s="630"/>
      <c r="BZ37" s="630"/>
      <c r="CA37" s="630"/>
      <c r="CB37" s="670"/>
      <c r="CD37" s="671" t="s">
        <v>337</v>
      </c>
      <c r="CE37" s="668"/>
      <c r="CF37" s="668"/>
      <c r="CG37" s="668"/>
      <c r="CH37" s="668"/>
      <c r="CI37" s="668"/>
      <c r="CJ37" s="668"/>
      <c r="CK37" s="668"/>
      <c r="CL37" s="668"/>
      <c r="CM37" s="668"/>
      <c r="CN37" s="668"/>
      <c r="CO37" s="668"/>
      <c r="CP37" s="668"/>
      <c r="CQ37" s="669"/>
      <c r="CR37" s="629">
        <v>660410</v>
      </c>
      <c r="CS37" s="640"/>
      <c r="CT37" s="640"/>
      <c r="CU37" s="640"/>
      <c r="CV37" s="640"/>
      <c r="CW37" s="640"/>
      <c r="CX37" s="640"/>
      <c r="CY37" s="641"/>
      <c r="CZ37" s="632">
        <v>0.8</v>
      </c>
      <c r="DA37" s="642"/>
      <c r="DB37" s="642"/>
      <c r="DC37" s="643"/>
      <c r="DD37" s="635">
        <v>580892</v>
      </c>
      <c r="DE37" s="640"/>
      <c r="DF37" s="640"/>
      <c r="DG37" s="640"/>
      <c r="DH37" s="640"/>
      <c r="DI37" s="640"/>
      <c r="DJ37" s="640"/>
      <c r="DK37" s="641"/>
      <c r="DL37" s="635">
        <v>475951</v>
      </c>
      <c r="DM37" s="640"/>
      <c r="DN37" s="640"/>
      <c r="DO37" s="640"/>
      <c r="DP37" s="640"/>
      <c r="DQ37" s="640"/>
      <c r="DR37" s="640"/>
      <c r="DS37" s="640"/>
      <c r="DT37" s="640"/>
      <c r="DU37" s="640"/>
      <c r="DV37" s="641"/>
      <c r="DW37" s="632">
        <v>1.2</v>
      </c>
      <c r="DX37" s="642"/>
      <c r="DY37" s="642"/>
      <c r="DZ37" s="642"/>
      <c r="EA37" s="642"/>
      <c r="EB37" s="642"/>
      <c r="EC37" s="663"/>
    </row>
    <row r="38" spans="2:133" ht="11.25" customHeight="1" x14ac:dyDescent="0.15">
      <c r="B38" s="626" t="s">
        <v>338</v>
      </c>
      <c r="C38" s="627"/>
      <c r="D38" s="627"/>
      <c r="E38" s="627"/>
      <c r="F38" s="627"/>
      <c r="G38" s="627"/>
      <c r="H38" s="627"/>
      <c r="I38" s="627"/>
      <c r="J38" s="627"/>
      <c r="K38" s="627"/>
      <c r="L38" s="627"/>
      <c r="M38" s="627"/>
      <c r="N38" s="627"/>
      <c r="O38" s="627"/>
      <c r="P38" s="627"/>
      <c r="Q38" s="628"/>
      <c r="R38" s="629">
        <v>3152218</v>
      </c>
      <c r="S38" s="630"/>
      <c r="T38" s="630"/>
      <c r="U38" s="630"/>
      <c r="V38" s="630"/>
      <c r="W38" s="630"/>
      <c r="X38" s="630"/>
      <c r="Y38" s="631"/>
      <c r="Z38" s="656">
        <v>3.8</v>
      </c>
      <c r="AA38" s="656"/>
      <c r="AB38" s="656"/>
      <c r="AC38" s="656"/>
      <c r="AD38" s="657" t="s">
        <v>129</v>
      </c>
      <c r="AE38" s="657"/>
      <c r="AF38" s="657"/>
      <c r="AG38" s="657"/>
      <c r="AH38" s="657"/>
      <c r="AI38" s="657"/>
      <c r="AJ38" s="657"/>
      <c r="AK38" s="657"/>
      <c r="AL38" s="632" t="s">
        <v>137</v>
      </c>
      <c r="AM38" s="633"/>
      <c r="AN38" s="633"/>
      <c r="AO38" s="658"/>
      <c r="AQ38" s="664" t="s">
        <v>339</v>
      </c>
      <c r="AR38" s="665"/>
      <c r="AS38" s="665"/>
      <c r="AT38" s="665"/>
      <c r="AU38" s="665"/>
      <c r="AV38" s="665"/>
      <c r="AW38" s="665"/>
      <c r="AX38" s="665"/>
      <c r="AY38" s="666"/>
      <c r="AZ38" s="629">
        <v>1030063</v>
      </c>
      <c r="BA38" s="630"/>
      <c r="BB38" s="630"/>
      <c r="BC38" s="630"/>
      <c r="BD38" s="640"/>
      <c r="BE38" s="640"/>
      <c r="BF38" s="667"/>
      <c r="BG38" s="671" t="s">
        <v>340</v>
      </c>
      <c r="BH38" s="668"/>
      <c r="BI38" s="668"/>
      <c r="BJ38" s="668"/>
      <c r="BK38" s="668"/>
      <c r="BL38" s="668"/>
      <c r="BM38" s="668"/>
      <c r="BN38" s="668"/>
      <c r="BO38" s="668"/>
      <c r="BP38" s="668"/>
      <c r="BQ38" s="668"/>
      <c r="BR38" s="668"/>
      <c r="BS38" s="668"/>
      <c r="BT38" s="668"/>
      <c r="BU38" s="669"/>
      <c r="BV38" s="629">
        <v>24218</v>
      </c>
      <c r="BW38" s="630"/>
      <c r="BX38" s="630"/>
      <c r="BY38" s="630"/>
      <c r="BZ38" s="630"/>
      <c r="CA38" s="630"/>
      <c r="CB38" s="670"/>
      <c r="CD38" s="671" t="s">
        <v>341</v>
      </c>
      <c r="CE38" s="668"/>
      <c r="CF38" s="668"/>
      <c r="CG38" s="668"/>
      <c r="CH38" s="668"/>
      <c r="CI38" s="668"/>
      <c r="CJ38" s="668"/>
      <c r="CK38" s="668"/>
      <c r="CL38" s="668"/>
      <c r="CM38" s="668"/>
      <c r="CN38" s="668"/>
      <c r="CO38" s="668"/>
      <c r="CP38" s="668"/>
      <c r="CQ38" s="669"/>
      <c r="CR38" s="629">
        <v>6420941</v>
      </c>
      <c r="CS38" s="630"/>
      <c r="CT38" s="630"/>
      <c r="CU38" s="630"/>
      <c r="CV38" s="630"/>
      <c r="CW38" s="630"/>
      <c r="CX38" s="630"/>
      <c r="CY38" s="631"/>
      <c r="CZ38" s="632">
        <v>8.1999999999999993</v>
      </c>
      <c r="DA38" s="642"/>
      <c r="DB38" s="642"/>
      <c r="DC38" s="643"/>
      <c r="DD38" s="635">
        <v>5585797</v>
      </c>
      <c r="DE38" s="630"/>
      <c r="DF38" s="630"/>
      <c r="DG38" s="630"/>
      <c r="DH38" s="630"/>
      <c r="DI38" s="630"/>
      <c r="DJ38" s="630"/>
      <c r="DK38" s="631"/>
      <c r="DL38" s="635">
        <v>4213019</v>
      </c>
      <c r="DM38" s="630"/>
      <c r="DN38" s="630"/>
      <c r="DO38" s="630"/>
      <c r="DP38" s="630"/>
      <c r="DQ38" s="630"/>
      <c r="DR38" s="630"/>
      <c r="DS38" s="630"/>
      <c r="DT38" s="630"/>
      <c r="DU38" s="630"/>
      <c r="DV38" s="631"/>
      <c r="DW38" s="632">
        <v>10.9</v>
      </c>
      <c r="DX38" s="642"/>
      <c r="DY38" s="642"/>
      <c r="DZ38" s="642"/>
      <c r="EA38" s="642"/>
      <c r="EB38" s="642"/>
      <c r="EC38" s="663"/>
    </row>
    <row r="39" spans="2:133" ht="11.25" customHeight="1" x14ac:dyDescent="0.15">
      <c r="B39" s="626" t="s">
        <v>342</v>
      </c>
      <c r="C39" s="627"/>
      <c r="D39" s="627"/>
      <c r="E39" s="627"/>
      <c r="F39" s="627"/>
      <c r="G39" s="627"/>
      <c r="H39" s="627"/>
      <c r="I39" s="627"/>
      <c r="J39" s="627"/>
      <c r="K39" s="627"/>
      <c r="L39" s="627"/>
      <c r="M39" s="627"/>
      <c r="N39" s="627"/>
      <c r="O39" s="627"/>
      <c r="P39" s="627"/>
      <c r="Q39" s="628"/>
      <c r="R39" s="629">
        <v>1808589</v>
      </c>
      <c r="S39" s="630"/>
      <c r="T39" s="630"/>
      <c r="U39" s="630"/>
      <c r="V39" s="630"/>
      <c r="W39" s="630"/>
      <c r="X39" s="630"/>
      <c r="Y39" s="631"/>
      <c r="Z39" s="656">
        <v>2.2000000000000002</v>
      </c>
      <c r="AA39" s="656"/>
      <c r="AB39" s="656"/>
      <c r="AC39" s="656"/>
      <c r="AD39" s="657">
        <v>13</v>
      </c>
      <c r="AE39" s="657"/>
      <c r="AF39" s="657"/>
      <c r="AG39" s="657"/>
      <c r="AH39" s="657"/>
      <c r="AI39" s="657"/>
      <c r="AJ39" s="657"/>
      <c r="AK39" s="657"/>
      <c r="AL39" s="632">
        <v>0</v>
      </c>
      <c r="AM39" s="633"/>
      <c r="AN39" s="633"/>
      <c r="AO39" s="658"/>
      <c r="AQ39" s="664" t="s">
        <v>343</v>
      </c>
      <c r="AR39" s="665"/>
      <c r="AS39" s="665"/>
      <c r="AT39" s="665"/>
      <c r="AU39" s="665"/>
      <c r="AV39" s="665"/>
      <c r="AW39" s="665"/>
      <c r="AX39" s="665"/>
      <c r="AY39" s="666"/>
      <c r="AZ39" s="629" t="s">
        <v>137</v>
      </c>
      <c r="BA39" s="630"/>
      <c r="BB39" s="630"/>
      <c r="BC39" s="630"/>
      <c r="BD39" s="640"/>
      <c r="BE39" s="640"/>
      <c r="BF39" s="667"/>
      <c r="BG39" s="671" t="s">
        <v>344</v>
      </c>
      <c r="BH39" s="668"/>
      <c r="BI39" s="668"/>
      <c r="BJ39" s="668"/>
      <c r="BK39" s="668"/>
      <c r="BL39" s="668"/>
      <c r="BM39" s="668"/>
      <c r="BN39" s="668"/>
      <c r="BO39" s="668"/>
      <c r="BP39" s="668"/>
      <c r="BQ39" s="668"/>
      <c r="BR39" s="668"/>
      <c r="BS39" s="668"/>
      <c r="BT39" s="668"/>
      <c r="BU39" s="669"/>
      <c r="BV39" s="629">
        <v>34324</v>
      </c>
      <c r="BW39" s="630"/>
      <c r="BX39" s="630"/>
      <c r="BY39" s="630"/>
      <c r="BZ39" s="630"/>
      <c r="CA39" s="630"/>
      <c r="CB39" s="670"/>
      <c r="CD39" s="671" t="s">
        <v>345</v>
      </c>
      <c r="CE39" s="668"/>
      <c r="CF39" s="668"/>
      <c r="CG39" s="668"/>
      <c r="CH39" s="668"/>
      <c r="CI39" s="668"/>
      <c r="CJ39" s="668"/>
      <c r="CK39" s="668"/>
      <c r="CL39" s="668"/>
      <c r="CM39" s="668"/>
      <c r="CN39" s="668"/>
      <c r="CO39" s="668"/>
      <c r="CP39" s="668"/>
      <c r="CQ39" s="669"/>
      <c r="CR39" s="629">
        <v>3026559</v>
      </c>
      <c r="CS39" s="640"/>
      <c r="CT39" s="640"/>
      <c r="CU39" s="640"/>
      <c r="CV39" s="640"/>
      <c r="CW39" s="640"/>
      <c r="CX39" s="640"/>
      <c r="CY39" s="641"/>
      <c r="CZ39" s="632">
        <v>3.9</v>
      </c>
      <c r="DA39" s="642"/>
      <c r="DB39" s="642"/>
      <c r="DC39" s="643"/>
      <c r="DD39" s="635">
        <v>2566971</v>
      </c>
      <c r="DE39" s="640"/>
      <c r="DF39" s="640"/>
      <c r="DG39" s="640"/>
      <c r="DH39" s="640"/>
      <c r="DI39" s="640"/>
      <c r="DJ39" s="640"/>
      <c r="DK39" s="641"/>
      <c r="DL39" s="635" t="s">
        <v>129</v>
      </c>
      <c r="DM39" s="640"/>
      <c r="DN39" s="640"/>
      <c r="DO39" s="640"/>
      <c r="DP39" s="640"/>
      <c r="DQ39" s="640"/>
      <c r="DR39" s="640"/>
      <c r="DS39" s="640"/>
      <c r="DT39" s="640"/>
      <c r="DU39" s="640"/>
      <c r="DV39" s="641"/>
      <c r="DW39" s="632" t="s">
        <v>129</v>
      </c>
      <c r="DX39" s="642"/>
      <c r="DY39" s="642"/>
      <c r="DZ39" s="642"/>
      <c r="EA39" s="642"/>
      <c r="EB39" s="642"/>
      <c r="EC39" s="663"/>
    </row>
    <row r="40" spans="2:133" ht="11.25" customHeight="1" x14ac:dyDescent="0.15">
      <c r="B40" s="626" t="s">
        <v>346</v>
      </c>
      <c r="C40" s="627"/>
      <c r="D40" s="627"/>
      <c r="E40" s="627"/>
      <c r="F40" s="627"/>
      <c r="G40" s="627"/>
      <c r="H40" s="627"/>
      <c r="I40" s="627"/>
      <c r="J40" s="627"/>
      <c r="K40" s="627"/>
      <c r="L40" s="627"/>
      <c r="M40" s="627"/>
      <c r="N40" s="627"/>
      <c r="O40" s="627"/>
      <c r="P40" s="627"/>
      <c r="Q40" s="628"/>
      <c r="R40" s="629">
        <v>2837502</v>
      </c>
      <c r="S40" s="630"/>
      <c r="T40" s="630"/>
      <c r="U40" s="630"/>
      <c r="V40" s="630"/>
      <c r="W40" s="630"/>
      <c r="X40" s="630"/>
      <c r="Y40" s="631"/>
      <c r="Z40" s="656">
        <v>3.4</v>
      </c>
      <c r="AA40" s="656"/>
      <c r="AB40" s="656"/>
      <c r="AC40" s="656"/>
      <c r="AD40" s="657" t="s">
        <v>129</v>
      </c>
      <c r="AE40" s="657"/>
      <c r="AF40" s="657"/>
      <c r="AG40" s="657"/>
      <c r="AH40" s="657"/>
      <c r="AI40" s="657"/>
      <c r="AJ40" s="657"/>
      <c r="AK40" s="657"/>
      <c r="AL40" s="632" t="s">
        <v>137</v>
      </c>
      <c r="AM40" s="633"/>
      <c r="AN40" s="633"/>
      <c r="AO40" s="658"/>
      <c r="AQ40" s="664" t="s">
        <v>347</v>
      </c>
      <c r="AR40" s="665"/>
      <c r="AS40" s="665"/>
      <c r="AT40" s="665"/>
      <c r="AU40" s="665"/>
      <c r="AV40" s="665"/>
      <c r="AW40" s="665"/>
      <c r="AX40" s="665"/>
      <c r="AY40" s="666"/>
      <c r="AZ40" s="629" t="s">
        <v>129</v>
      </c>
      <c r="BA40" s="630"/>
      <c r="BB40" s="630"/>
      <c r="BC40" s="630"/>
      <c r="BD40" s="640"/>
      <c r="BE40" s="640"/>
      <c r="BF40" s="667"/>
      <c r="BG40" s="672" t="s">
        <v>348</v>
      </c>
      <c r="BH40" s="673"/>
      <c r="BI40" s="673"/>
      <c r="BJ40" s="673"/>
      <c r="BK40" s="673"/>
      <c r="BL40" s="222"/>
      <c r="BM40" s="668" t="s">
        <v>349</v>
      </c>
      <c r="BN40" s="668"/>
      <c r="BO40" s="668"/>
      <c r="BP40" s="668"/>
      <c r="BQ40" s="668"/>
      <c r="BR40" s="668"/>
      <c r="BS40" s="668"/>
      <c r="BT40" s="668"/>
      <c r="BU40" s="669"/>
      <c r="BV40" s="629">
        <v>87</v>
      </c>
      <c r="BW40" s="630"/>
      <c r="BX40" s="630"/>
      <c r="BY40" s="630"/>
      <c r="BZ40" s="630"/>
      <c r="CA40" s="630"/>
      <c r="CB40" s="670"/>
      <c r="CD40" s="671" t="s">
        <v>350</v>
      </c>
      <c r="CE40" s="668"/>
      <c r="CF40" s="668"/>
      <c r="CG40" s="668"/>
      <c r="CH40" s="668"/>
      <c r="CI40" s="668"/>
      <c r="CJ40" s="668"/>
      <c r="CK40" s="668"/>
      <c r="CL40" s="668"/>
      <c r="CM40" s="668"/>
      <c r="CN40" s="668"/>
      <c r="CO40" s="668"/>
      <c r="CP40" s="668"/>
      <c r="CQ40" s="669"/>
      <c r="CR40" s="629">
        <v>812377</v>
      </c>
      <c r="CS40" s="630"/>
      <c r="CT40" s="630"/>
      <c r="CU40" s="630"/>
      <c r="CV40" s="630"/>
      <c r="CW40" s="630"/>
      <c r="CX40" s="630"/>
      <c r="CY40" s="631"/>
      <c r="CZ40" s="632">
        <v>1</v>
      </c>
      <c r="DA40" s="642"/>
      <c r="DB40" s="642"/>
      <c r="DC40" s="643"/>
      <c r="DD40" s="635">
        <v>812377</v>
      </c>
      <c r="DE40" s="630"/>
      <c r="DF40" s="630"/>
      <c r="DG40" s="630"/>
      <c r="DH40" s="630"/>
      <c r="DI40" s="630"/>
      <c r="DJ40" s="630"/>
      <c r="DK40" s="631"/>
      <c r="DL40" s="635">
        <v>285000</v>
      </c>
      <c r="DM40" s="630"/>
      <c r="DN40" s="630"/>
      <c r="DO40" s="630"/>
      <c r="DP40" s="630"/>
      <c r="DQ40" s="630"/>
      <c r="DR40" s="630"/>
      <c r="DS40" s="630"/>
      <c r="DT40" s="630"/>
      <c r="DU40" s="630"/>
      <c r="DV40" s="631"/>
      <c r="DW40" s="632">
        <v>0.7</v>
      </c>
      <c r="DX40" s="642"/>
      <c r="DY40" s="642"/>
      <c r="DZ40" s="642"/>
      <c r="EA40" s="642"/>
      <c r="EB40" s="642"/>
      <c r="EC40" s="663"/>
    </row>
    <row r="41" spans="2:133" ht="11.25" customHeight="1" x14ac:dyDescent="0.15">
      <c r="B41" s="626" t="s">
        <v>351</v>
      </c>
      <c r="C41" s="627"/>
      <c r="D41" s="627"/>
      <c r="E41" s="627"/>
      <c r="F41" s="627"/>
      <c r="G41" s="627"/>
      <c r="H41" s="627"/>
      <c r="I41" s="627"/>
      <c r="J41" s="627"/>
      <c r="K41" s="627"/>
      <c r="L41" s="627"/>
      <c r="M41" s="627"/>
      <c r="N41" s="627"/>
      <c r="O41" s="627"/>
      <c r="P41" s="627"/>
      <c r="Q41" s="628"/>
      <c r="R41" s="629" t="s">
        <v>129</v>
      </c>
      <c r="S41" s="630"/>
      <c r="T41" s="630"/>
      <c r="U41" s="630"/>
      <c r="V41" s="630"/>
      <c r="W41" s="630"/>
      <c r="X41" s="630"/>
      <c r="Y41" s="631"/>
      <c r="Z41" s="656" t="s">
        <v>129</v>
      </c>
      <c r="AA41" s="656"/>
      <c r="AB41" s="656"/>
      <c r="AC41" s="656"/>
      <c r="AD41" s="657" t="s">
        <v>137</v>
      </c>
      <c r="AE41" s="657"/>
      <c r="AF41" s="657"/>
      <c r="AG41" s="657"/>
      <c r="AH41" s="657"/>
      <c r="AI41" s="657"/>
      <c r="AJ41" s="657"/>
      <c r="AK41" s="657"/>
      <c r="AL41" s="632" t="s">
        <v>129</v>
      </c>
      <c r="AM41" s="633"/>
      <c r="AN41" s="633"/>
      <c r="AO41" s="658"/>
      <c r="AQ41" s="664" t="s">
        <v>352</v>
      </c>
      <c r="AR41" s="665"/>
      <c r="AS41" s="665"/>
      <c r="AT41" s="665"/>
      <c r="AU41" s="665"/>
      <c r="AV41" s="665"/>
      <c r="AW41" s="665"/>
      <c r="AX41" s="665"/>
      <c r="AY41" s="666"/>
      <c r="AZ41" s="629">
        <v>2026801</v>
      </c>
      <c r="BA41" s="630"/>
      <c r="BB41" s="630"/>
      <c r="BC41" s="630"/>
      <c r="BD41" s="640"/>
      <c r="BE41" s="640"/>
      <c r="BF41" s="667"/>
      <c r="BG41" s="672"/>
      <c r="BH41" s="673"/>
      <c r="BI41" s="673"/>
      <c r="BJ41" s="673"/>
      <c r="BK41" s="673"/>
      <c r="BL41" s="222"/>
      <c r="BM41" s="668" t="s">
        <v>353</v>
      </c>
      <c r="BN41" s="668"/>
      <c r="BO41" s="668"/>
      <c r="BP41" s="668"/>
      <c r="BQ41" s="668"/>
      <c r="BR41" s="668"/>
      <c r="BS41" s="668"/>
      <c r="BT41" s="668"/>
      <c r="BU41" s="669"/>
      <c r="BV41" s="629" t="s">
        <v>129</v>
      </c>
      <c r="BW41" s="630"/>
      <c r="BX41" s="630"/>
      <c r="BY41" s="630"/>
      <c r="BZ41" s="630"/>
      <c r="CA41" s="630"/>
      <c r="CB41" s="670"/>
      <c r="CD41" s="671" t="s">
        <v>354</v>
      </c>
      <c r="CE41" s="668"/>
      <c r="CF41" s="668"/>
      <c r="CG41" s="668"/>
      <c r="CH41" s="668"/>
      <c r="CI41" s="668"/>
      <c r="CJ41" s="668"/>
      <c r="CK41" s="668"/>
      <c r="CL41" s="668"/>
      <c r="CM41" s="668"/>
      <c r="CN41" s="668"/>
      <c r="CO41" s="668"/>
      <c r="CP41" s="668"/>
      <c r="CQ41" s="669"/>
      <c r="CR41" s="629" t="s">
        <v>129</v>
      </c>
      <c r="CS41" s="640"/>
      <c r="CT41" s="640"/>
      <c r="CU41" s="640"/>
      <c r="CV41" s="640"/>
      <c r="CW41" s="640"/>
      <c r="CX41" s="640"/>
      <c r="CY41" s="641"/>
      <c r="CZ41" s="632" t="s">
        <v>137</v>
      </c>
      <c r="DA41" s="642"/>
      <c r="DB41" s="642"/>
      <c r="DC41" s="643"/>
      <c r="DD41" s="635" t="s">
        <v>237</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355</v>
      </c>
      <c r="C42" s="627"/>
      <c r="D42" s="627"/>
      <c r="E42" s="627"/>
      <c r="F42" s="627"/>
      <c r="G42" s="627"/>
      <c r="H42" s="627"/>
      <c r="I42" s="627"/>
      <c r="J42" s="627"/>
      <c r="K42" s="627"/>
      <c r="L42" s="627"/>
      <c r="M42" s="627"/>
      <c r="N42" s="627"/>
      <c r="O42" s="627"/>
      <c r="P42" s="627"/>
      <c r="Q42" s="628"/>
      <c r="R42" s="629" t="s">
        <v>129</v>
      </c>
      <c r="S42" s="630"/>
      <c r="T42" s="630"/>
      <c r="U42" s="630"/>
      <c r="V42" s="630"/>
      <c r="W42" s="630"/>
      <c r="X42" s="630"/>
      <c r="Y42" s="631"/>
      <c r="Z42" s="656" t="s">
        <v>129</v>
      </c>
      <c r="AA42" s="656"/>
      <c r="AB42" s="656"/>
      <c r="AC42" s="656"/>
      <c r="AD42" s="657" t="s">
        <v>129</v>
      </c>
      <c r="AE42" s="657"/>
      <c r="AF42" s="657"/>
      <c r="AG42" s="657"/>
      <c r="AH42" s="657"/>
      <c r="AI42" s="657"/>
      <c r="AJ42" s="657"/>
      <c r="AK42" s="657"/>
      <c r="AL42" s="632" t="s">
        <v>237</v>
      </c>
      <c r="AM42" s="633"/>
      <c r="AN42" s="633"/>
      <c r="AO42" s="658"/>
      <c r="AQ42" s="676" t="s">
        <v>356</v>
      </c>
      <c r="AR42" s="677"/>
      <c r="AS42" s="677"/>
      <c r="AT42" s="677"/>
      <c r="AU42" s="677"/>
      <c r="AV42" s="677"/>
      <c r="AW42" s="677"/>
      <c r="AX42" s="677"/>
      <c r="AY42" s="678"/>
      <c r="AZ42" s="609">
        <v>4394140</v>
      </c>
      <c r="BA42" s="644"/>
      <c r="BB42" s="644"/>
      <c r="BC42" s="644"/>
      <c r="BD42" s="610"/>
      <c r="BE42" s="610"/>
      <c r="BF42" s="659"/>
      <c r="BG42" s="674"/>
      <c r="BH42" s="675"/>
      <c r="BI42" s="675"/>
      <c r="BJ42" s="675"/>
      <c r="BK42" s="675"/>
      <c r="BL42" s="223"/>
      <c r="BM42" s="660" t="s">
        <v>357</v>
      </c>
      <c r="BN42" s="660"/>
      <c r="BO42" s="660"/>
      <c r="BP42" s="660"/>
      <c r="BQ42" s="660"/>
      <c r="BR42" s="660"/>
      <c r="BS42" s="660"/>
      <c r="BT42" s="660"/>
      <c r="BU42" s="661"/>
      <c r="BV42" s="609">
        <v>313</v>
      </c>
      <c r="BW42" s="644"/>
      <c r="BX42" s="644"/>
      <c r="BY42" s="644"/>
      <c r="BZ42" s="644"/>
      <c r="CA42" s="644"/>
      <c r="CB42" s="662"/>
      <c r="CD42" s="626" t="s">
        <v>358</v>
      </c>
      <c r="CE42" s="627"/>
      <c r="CF42" s="627"/>
      <c r="CG42" s="627"/>
      <c r="CH42" s="627"/>
      <c r="CI42" s="627"/>
      <c r="CJ42" s="627"/>
      <c r="CK42" s="627"/>
      <c r="CL42" s="627"/>
      <c r="CM42" s="627"/>
      <c r="CN42" s="627"/>
      <c r="CO42" s="627"/>
      <c r="CP42" s="627"/>
      <c r="CQ42" s="628"/>
      <c r="CR42" s="629">
        <v>6730746</v>
      </c>
      <c r="CS42" s="640"/>
      <c r="CT42" s="640"/>
      <c r="CU42" s="640"/>
      <c r="CV42" s="640"/>
      <c r="CW42" s="640"/>
      <c r="CX42" s="640"/>
      <c r="CY42" s="641"/>
      <c r="CZ42" s="632">
        <v>8.6</v>
      </c>
      <c r="DA42" s="642"/>
      <c r="DB42" s="642"/>
      <c r="DC42" s="643"/>
      <c r="DD42" s="635">
        <v>1228959</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359</v>
      </c>
      <c r="C43" s="627"/>
      <c r="D43" s="627"/>
      <c r="E43" s="627"/>
      <c r="F43" s="627"/>
      <c r="G43" s="627"/>
      <c r="H43" s="627"/>
      <c r="I43" s="627"/>
      <c r="J43" s="627"/>
      <c r="K43" s="627"/>
      <c r="L43" s="627"/>
      <c r="M43" s="627"/>
      <c r="N43" s="627"/>
      <c r="O43" s="627"/>
      <c r="P43" s="627"/>
      <c r="Q43" s="628"/>
      <c r="R43" s="629">
        <v>2060902</v>
      </c>
      <c r="S43" s="630"/>
      <c r="T43" s="630"/>
      <c r="U43" s="630"/>
      <c r="V43" s="630"/>
      <c r="W43" s="630"/>
      <c r="X43" s="630"/>
      <c r="Y43" s="631"/>
      <c r="Z43" s="656">
        <v>2.5</v>
      </c>
      <c r="AA43" s="656"/>
      <c r="AB43" s="656"/>
      <c r="AC43" s="656"/>
      <c r="AD43" s="657" t="s">
        <v>129</v>
      </c>
      <c r="AE43" s="657"/>
      <c r="AF43" s="657"/>
      <c r="AG43" s="657"/>
      <c r="AH43" s="657"/>
      <c r="AI43" s="657"/>
      <c r="AJ43" s="657"/>
      <c r="AK43" s="657"/>
      <c r="AL43" s="632" t="s">
        <v>237</v>
      </c>
      <c r="AM43" s="633"/>
      <c r="AN43" s="633"/>
      <c r="AO43" s="658"/>
      <c r="BV43" s="224"/>
      <c r="BW43" s="224"/>
      <c r="BX43" s="224"/>
      <c r="BY43" s="224"/>
      <c r="BZ43" s="224"/>
      <c r="CA43" s="224"/>
      <c r="CB43" s="224"/>
      <c r="CD43" s="626" t="s">
        <v>360</v>
      </c>
      <c r="CE43" s="627"/>
      <c r="CF43" s="627"/>
      <c r="CG43" s="627"/>
      <c r="CH43" s="627"/>
      <c r="CI43" s="627"/>
      <c r="CJ43" s="627"/>
      <c r="CK43" s="627"/>
      <c r="CL43" s="627"/>
      <c r="CM43" s="627"/>
      <c r="CN43" s="627"/>
      <c r="CO43" s="627"/>
      <c r="CP43" s="627"/>
      <c r="CQ43" s="628"/>
      <c r="CR43" s="629">
        <v>70020</v>
      </c>
      <c r="CS43" s="640"/>
      <c r="CT43" s="640"/>
      <c r="CU43" s="640"/>
      <c r="CV43" s="640"/>
      <c r="CW43" s="640"/>
      <c r="CX43" s="640"/>
      <c r="CY43" s="641"/>
      <c r="CZ43" s="632">
        <v>0.1</v>
      </c>
      <c r="DA43" s="642"/>
      <c r="DB43" s="642"/>
      <c r="DC43" s="643"/>
      <c r="DD43" s="635">
        <v>66819</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361</v>
      </c>
      <c r="C44" s="607"/>
      <c r="D44" s="607"/>
      <c r="E44" s="607"/>
      <c r="F44" s="607"/>
      <c r="G44" s="607"/>
      <c r="H44" s="607"/>
      <c r="I44" s="607"/>
      <c r="J44" s="607"/>
      <c r="K44" s="607"/>
      <c r="L44" s="607"/>
      <c r="M44" s="607"/>
      <c r="N44" s="607"/>
      <c r="O44" s="607"/>
      <c r="P44" s="607"/>
      <c r="Q44" s="608"/>
      <c r="R44" s="609">
        <v>83680637</v>
      </c>
      <c r="S44" s="644"/>
      <c r="T44" s="644"/>
      <c r="U44" s="644"/>
      <c r="V44" s="644"/>
      <c r="W44" s="644"/>
      <c r="X44" s="644"/>
      <c r="Y44" s="645"/>
      <c r="Z44" s="646">
        <v>100</v>
      </c>
      <c r="AA44" s="646"/>
      <c r="AB44" s="646"/>
      <c r="AC44" s="646"/>
      <c r="AD44" s="647">
        <v>36738884</v>
      </c>
      <c r="AE44" s="647"/>
      <c r="AF44" s="647"/>
      <c r="AG44" s="647"/>
      <c r="AH44" s="647"/>
      <c r="AI44" s="647"/>
      <c r="AJ44" s="647"/>
      <c r="AK44" s="647"/>
      <c r="AL44" s="612">
        <v>100</v>
      </c>
      <c r="AM44" s="648"/>
      <c r="AN44" s="648"/>
      <c r="AO44" s="649"/>
      <c r="CD44" s="650" t="s">
        <v>307</v>
      </c>
      <c r="CE44" s="651"/>
      <c r="CF44" s="626" t="s">
        <v>362</v>
      </c>
      <c r="CG44" s="627"/>
      <c r="CH44" s="627"/>
      <c r="CI44" s="627"/>
      <c r="CJ44" s="627"/>
      <c r="CK44" s="627"/>
      <c r="CL44" s="627"/>
      <c r="CM44" s="627"/>
      <c r="CN44" s="627"/>
      <c r="CO44" s="627"/>
      <c r="CP44" s="627"/>
      <c r="CQ44" s="628"/>
      <c r="CR44" s="629">
        <v>6695585</v>
      </c>
      <c r="CS44" s="630"/>
      <c r="CT44" s="630"/>
      <c r="CU44" s="630"/>
      <c r="CV44" s="630"/>
      <c r="CW44" s="630"/>
      <c r="CX44" s="630"/>
      <c r="CY44" s="631"/>
      <c r="CZ44" s="632">
        <v>8.6</v>
      </c>
      <c r="DA44" s="633"/>
      <c r="DB44" s="633"/>
      <c r="DC44" s="634"/>
      <c r="DD44" s="635">
        <v>1212983</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2"/>
      <c r="CE45" s="653"/>
      <c r="CF45" s="626" t="s">
        <v>363</v>
      </c>
      <c r="CG45" s="627"/>
      <c r="CH45" s="627"/>
      <c r="CI45" s="627"/>
      <c r="CJ45" s="627"/>
      <c r="CK45" s="627"/>
      <c r="CL45" s="627"/>
      <c r="CM45" s="627"/>
      <c r="CN45" s="627"/>
      <c r="CO45" s="627"/>
      <c r="CP45" s="627"/>
      <c r="CQ45" s="628"/>
      <c r="CR45" s="629">
        <v>2386157</v>
      </c>
      <c r="CS45" s="640"/>
      <c r="CT45" s="640"/>
      <c r="CU45" s="640"/>
      <c r="CV45" s="640"/>
      <c r="CW45" s="640"/>
      <c r="CX45" s="640"/>
      <c r="CY45" s="641"/>
      <c r="CZ45" s="632">
        <v>3.1</v>
      </c>
      <c r="DA45" s="642"/>
      <c r="DB45" s="642"/>
      <c r="DC45" s="643"/>
      <c r="DD45" s="635">
        <v>255014</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2"/>
      <c r="CE46" s="653"/>
      <c r="CF46" s="626" t="s">
        <v>365</v>
      </c>
      <c r="CG46" s="627"/>
      <c r="CH46" s="627"/>
      <c r="CI46" s="627"/>
      <c r="CJ46" s="627"/>
      <c r="CK46" s="627"/>
      <c r="CL46" s="627"/>
      <c r="CM46" s="627"/>
      <c r="CN46" s="627"/>
      <c r="CO46" s="627"/>
      <c r="CP46" s="627"/>
      <c r="CQ46" s="628"/>
      <c r="CR46" s="629">
        <v>4308107</v>
      </c>
      <c r="CS46" s="630"/>
      <c r="CT46" s="630"/>
      <c r="CU46" s="630"/>
      <c r="CV46" s="630"/>
      <c r="CW46" s="630"/>
      <c r="CX46" s="630"/>
      <c r="CY46" s="631"/>
      <c r="CZ46" s="632">
        <v>5.5</v>
      </c>
      <c r="DA46" s="633"/>
      <c r="DB46" s="633"/>
      <c r="DC46" s="634"/>
      <c r="DD46" s="635">
        <v>956648</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366</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367</v>
      </c>
      <c r="CG47" s="627"/>
      <c r="CH47" s="627"/>
      <c r="CI47" s="627"/>
      <c r="CJ47" s="627"/>
      <c r="CK47" s="627"/>
      <c r="CL47" s="627"/>
      <c r="CM47" s="627"/>
      <c r="CN47" s="627"/>
      <c r="CO47" s="627"/>
      <c r="CP47" s="627"/>
      <c r="CQ47" s="628"/>
      <c r="CR47" s="629">
        <v>35161</v>
      </c>
      <c r="CS47" s="640"/>
      <c r="CT47" s="640"/>
      <c r="CU47" s="640"/>
      <c r="CV47" s="640"/>
      <c r="CW47" s="640"/>
      <c r="CX47" s="640"/>
      <c r="CY47" s="641"/>
      <c r="CZ47" s="632">
        <v>0</v>
      </c>
      <c r="DA47" s="642"/>
      <c r="DB47" s="642"/>
      <c r="DC47" s="643"/>
      <c r="DD47" s="635">
        <v>15976</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368</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369</v>
      </c>
      <c r="CG48" s="627"/>
      <c r="CH48" s="627"/>
      <c r="CI48" s="627"/>
      <c r="CJ48" s="627"/>
      <c r="CK48" s="627"/>
      <c r="CL48" s="627"/>
      <c r="CM48" s="627"/>
      <c r="CN48" s="627"/>
      <c r="CO48" s="627"/>
      <c r="CP48" s="627"/>
      <c r="CQ48" s="628"/>
      <c r="CR48" s="629" t="s">
        <v>129</v>
      </c>
      <c r="CS48" s="630"/>
      <c r="CT48" s="630"/>
      <c r="CU48" s="630"/>
      <c r="CV48" s="630"/>
      <c r="CW48" s="630"/>
      <c r="CX48" s="630"/>
      <c r="CY48" s="631"/>
      <c r="CZ48" s="632" t="s">
        <v>129</v>
      </c>
      <c r="DA48" s="633"/>
      <c r="DB48" s="633"/>
      <c r="DC48" s="634"/>
      <c r="DD48" s="635" t="s">
        <v>129</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6" t="s">
        <v>370</v>
      </c>
      <c r="CE49" s="607"/>
      <c r="CF49" s="607"/>
      <c r="CG49" s="607"/>
      <c r="CH49" s="607"/>
      <c r="CI49" s="607"/>
      <c r="CJ49" s="607"/>
      <c r="CK49" s="607"/>
      <c r="CL49" s="607"/>
      <c r="CM49" s="607"/>
      <c r="CN49" s="607"/>
      <c r="CO49" s="607"/>
      <c r="CP49" s="607"/>
      <c r="CQ49" s="608"/>
      <c r="CR49" s="609">
        <v>78197025</v>
      </c>
      <c r="CS49" s="610"/>
      <c r="CT49" s="610"/>
      <c r="CU49" s="610"/>
      <c r="CV49" s="610"/>
      <c r="CW49" s="610"/>
      <c r="CX49" s="610"/>
      <c r="CY49" s="611"/>
      <c r="CZ49" s="612">
        <v>100</v>
      </c>
      <c r="DA49" s="613"/>
      <c r="DB49" s="613"/>
      <c r="DC49" s="614"/>
      <c r="DD49" s="615">
        <v>42581655</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YiOBExtqNEfXMViCiMd/mbB/dcC3HHrjJ1/C3HyV08DbdtWK+gtmcjAyaCuOATK1/4oKiEBeUtpytc8QgYgQpA==" saltValue="0+0JVvKELissfqs7g38U8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BL77" sqref="BL77"/>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18" t="s">
        <v>371</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19" t="s">
        <v>372</v>
      </c>
      <c r="DK2" s="1120"/>
      <c r="DL2" s="1120"/>
      <c r="DM2" s="1120"/>
      <c r="DN2" s="1120"/>
      <c r="DO2" s="1121"/>
      <c r="DP2" s="231"/>
      <c r="DQ2" s="1119" t="s">
        <v>373</v>
      </c>
      <c r="DR2" s="1120"/>
      <c r="DS2" s="1120"/>
      <c r="DT2" s="1120"/>
      <c r="DU2" s="1120"/>
      <c r="DV2" s="1120"/>
      <c r="DW2" s="1120"/>
      <c r="DX2" s="1120"/>
      <c r="DY2" s="1120"/>
      <c r="DZ2" s="1121"/>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8" t="s">
        <v>374</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35"/>
      <c r="BA4" s="235"/>
      <c r="BB4" s="235"/>
      <c r="BC4" s="235"/>
      <c r="BD4" s="235"/>
      <c r="BE4" s="236"/>
      <c r="BF4" s="236"/>
      <c r="BG4" s="236"/>
      <c r="BH4" s="236"/>
      <c r="BI4" s="236"/>
      <c r="BJ4" s="236"/>
      <c r="BK4" s="236"/>
      <c r="BL4" s="236"/>
      <c r="BM4" s="236"/>
      <c r="BN4" s="236"/>
      <c r="BO4" s="236"/>
      <c r="BP4" s="236"/>
      <c r="BQ4" s="759" t="s">
        <v>375</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7"/>
    </row>
    <row r="5" spans="1:131" s="238" customFormat="1" ht="26.25" customHeight="1" x14ac:dyDescent="0.15">
      <c r="A5" s="1024" t="s">
        <v>376</v>
      </c>
      <c r="B5" s="1025"/>
      <c r="C5" s="1025"/>
      <c r="D5" s="1025"/>
      <c r="E5" s="1025"/>
      <c r="F5" s="1025"/>
      <c r="G5" s="1025"/>
      <c r="H5" s="1025"/>
      <c r="I5" s="1025"/>
      <c r="J5" s="1025"/>
      <c r="K5" s="1025"/>
      <c r="L5" s="1025"/>
      <c r="M5" s="1025"/>
      <c r="N5" s="1025"/>
      <c r="O5" s="1025"/>
      <c r="P5" s="1026"/>
      <c r="Q5" s="1030" t="s">
        <v>377</v>
      </c>
      <c r="R5" s="1031"/>
      <c r="S5" s="1031"/>
      <c r="T5" s="1031"/>
      <c r="U5" s="1032"/>
      <c r="V5" s="1030" t="s">
        <v>378</v>
      </c>
      <c r="W5" s="1031"/>
      <c r="X5" s="1031"/>
      <c r="Y5" s="1031"/>
      <c r="Z5" s="1032"/>
      <c r="AA5" s="1030" t="s">
        <v>379</v>
      </c>
      <c r="AB5" s="1031"/>
      <c r="AC5" s="1031"/>
      <c r="AD5" s="1031"/>
      <c r="AE5" s="1031"/>
      <c r="AF5" s="1122" t="s">
        <v>380</v>
      </c>
      <c r="AG5" s="1031"/>
      <c r="AH5" s="1031"/>
      <c r="AI5" s="1031"/>
      <c r="AJ5" s="1044"/>
      <c r="AK5" s="1031" t="s">
        <v>381</v>
      </c>
      <c r="AL5" s="1031"/>
      <c r="AM5" s="1031"/>
      <c r="AN5" s="1031"/>
      <c r="AO5" s="1032"/>
      <c r="AP5" s="1030" t="s">
        <v>382</v>
      </c>
      <c r="AQ5" s="1031"/>
      <c r="AR5" s="1031"/>
      <c r="AS5" s="1031"/>
      <c r="AT5" s="1032"/>
      <c r="AU5" s="1030" t="s">
        <v>383</v>
      </c>
      <c r="AV5" s="1031"/>
      <c r="AW5" s="1031"/>
      <c r="AX5" s="1031"/>
      <c r="AY5" s="1044"/>
      <c r="AZ5" s="235"/>
      <c r="BA5" s="235"/>
      <c r="BB5" s="235"/>
      <c r="BC5" s="235"/>
      <c r="BD5" s="235"/>
      <c r="BE5" s="236"/>
      <c r="BF5" s="236"/>
      <c r="BG5" s="236"/>
      <c r="BH5" s="236"/>
      <c r="BI5" s="236"/>
      <c r="BJ5" s="236"/>
      <c r="BK5" s="236"/>
      <c r="BL5" s="236"/>
      <c r="BM5" s="236"/>
      <c r="BN5" s="236"/>
      <c r="BO5" s="236"/>
      <c r="BP5" s="236"/>
      <c r="BQ5" s="1024" t="s">
        <v>384</v>
      </c>
      <c r="BR5" s="1025"/>
      <c r="BS5" s="1025"/>
      <c r="BT5" s="1025"/>
      <c r="BU5" s="1025"/>
      <c r="BV5" s="1025"/>
      <c r="BW5" s="1025"/>
      <c r="BX5" s="1025"/>
      <c r="BY5" s="1025"/>
      <c r="BZ5" s="1025"/>
      <c r="CA5" s="1025"/>
      <c r="CB5" s="1025"/>
      <c r="CC5" s="1025"/>
      <c r="CD5" s="1025"/>
      <c r="CE5" s="1025"/>
      <c r="CF5" s="1025"/>
      <c r="CG5" s="1026"/>
      <c r="CH5" s="1030" t="s">
        <v>385</v>
      </c>
      <c r="CI5" s="1031"/>
      <c r="CJ5" s="1031"/>
      <c r="CK5" s="1031"/>
      <c r="CL5" s="1032"/>
      <c r="CM5" s="1030" t="s">
        <v>386</v>
      </c>
      <c r="CN5" s="1031"/>
      <c r="CO5" s="1031"/>
      <c r="CP5" s="1031"/>
      <c r="CQ5" s="1032"/>
      <c r="CR5" s="1030" t="s">
        <v>387</v>
      </c>
      <c r="CS5" s="1031"/>
      <c r="CT5" s="1031"/>
      <c r="CU5" s="1031"/>
      <c r="CV5" s="1032"/>
      <c r="CW5" s="1030" t="s">
        <v>388</v>
      </c>
      <c r="CX5" s="1031"/>
      <c r="CY5" s="1031"/>
      <c r="CZ5" s="1031"/>
      <c r="DA5" s="1032"/>
      <c r="DB5" s="1030" t="s">
        <v>389</v>
      </c>
      <c r="DC5" s="1031"/>
      <c r="DD5" s="1031"/>
      <c r="DE5" s="1031"/>
      <c r="DF5" s="1032"/>
      <c r="DG5" s="1112" t="s">
        <v>390</v>
      </c>
      <c r="DH5" s="1113"/>
      <c r="DI5" s="1113"/>
      <c r="DJ5" s="1113"/>
      <c r="DK5" s="1114"/>
      <c r="DL5" s="1112" t="s">
        <v>391</v>
      </c>
      <c r="DM5" s="1113"/>
      <c r="DN5" s="1113"/>
      <c r="DO5" s="1113"/>
      <c r="DP5" s="1114"/>
      <c r="DQ5" s="1030" t="s">
        <v>392</v>
      </c>
      <c r="DR5" s="1031"/>
      <c r="DS5" s="1031"/>
      <c r="DT5" s="1031"/>
      <c r="DU5" s="1032"/>
      <c r="DV5" s="1030" t="s">
        <v>383</v>
      </c>
      <c r="DW5" s="1031"/>
      <c r="DX5" s="1031"/>
      <c r="DY5" s="1031"/>
      <c r="DZ5" s="1044"/>
      <c r="EA5" s="237"/>
    </row>
    <row r="6" spans="1:131" s="23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3"/>
      <c r="AG6" s="1034"/>
      <c r="AH6" s="1034"/>
      <c r="AI6" s="1034"/>
      <c r="AJ6" s="1045"/>
      <c r="AK6" s="1034"/>
      <c r="AL6" s="1034"/>
      <c r="AM6" s="1034"/>
      <c r="AN6" s="1034"/>
      <c r="AO6" s="1035"/>
      <c r="AP6" s="1033"/>
      <c r="AQ6" s="1034"/>
      <c r="AR6" s="1034"/>
      <c r="AS6" s="1034"/>
      <c r="AT6" s="1035"/>
      <c r="AU6" s="1033"/>
      <c r="AV6" s="1034"/>
      <c r="AW6" s="1034"/>
      <c r="AX6" s="1034"/>
      <c r="AY6" s="1045"/>
      <c r="AZ6" s="235"/>
      <c r="BA6" s="235"/>
      <c r="BB6" s="235"/>
      <c r="BC6" s="235"/>
      <c r="BD6" s="235"/>
      <c r="BE6" s="236"/>
      <c r="BF6" s="236"/>
      <c r="BG6" s="236"/>
      <c r="BH6" s="236"/>
      <c r="BI6" s="236"/>
      <c r="BJ6" s="236"/>
      <c r="BK6" s="236"/>
      <c r="BL6" s="236"/>
      <c r="BM6" s="236"/>
      <c r="BN6" s="236"/>
      <c r="BO6" s="236"/>
      <c r="BP6" s="23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5"/>
      <c r="DH6" s="1116"/>
      <c r="DI6" s="1116"/>
      <c r="DJ6" s="1116"/>
      <c r="DK6" s="1117"/>
      <c r="DL6" s="1115"/>
      <c r="DM6" s="1116"/>
      <c r="DN6" s="1116"/>
      <c r="DO6" s="1116"/>
      <c r="DP6" s="1117"/>
      <c r="DQ6" s="1033"/>
      <c r="DR6" s="1034"/>
      <c r="DS6" s="1034"/>
      <c r="DT6" s="1034"/>
      <c r="DU6" s="1035"/>
      <c r="DV6" s="1033"/>
      <c r="DW6" s="1034"/>
      <c r="DX6" s="1034"/>
      <c r="DY6" s="1034"/>
      <c r="DZ6" s="1045"/>
      <c r="EA6" s="237"/>
    </row>
    <row r="7" spans="1:131" s="238" customFormat="1" ht="26.25" customHeight="1" thickTop="1" x14ac:dyDescent="0.15">
      <c r="A7" s="239">
        <v>1</v>
      </c>
      <c r="B7" s="1076" t="s">
        <v>393</v>
      </c>
      <c r="C7" s="1077"/>
      <c r="D7" s="1077"/>
      <c r="E7" s="1077"/>
      <c r="F7" s="1077"/>
      <c r="G7" s="1077"/>
      <c r="H7" s="1077"/>
      <c r="I7" s="1077"/>
      <c r="J7" s="1077"/>
      <c r="K7" s="1077"/>
      <c r="L7" s="1077"/>
      <c r="M7" s="1077"/>
      <c r="N7" s="1077"/>
      <c r="O7" s="1077"/>
      <c r="P7" s="1078"/>
      <c r="Q7" s="1130">
        <v>82339</v>
      </c>
      <c r="R7" s="1131"/>
      <c r="S7" s="1131"/>
      <c r="T7" s="1131"/>
      <c r="U7" s="1131"/>
      <c r="V7" s="1131">
        <v>77007</v>
      </c>
      <c r="W7" s="1131"/>
      <c r="X7" s="1131"/>
      <c r="Y7" s="1131"/>
      <c r="Z7" s="1131"/>
      <c r="AA7" s="1131">
        <v>5332</v>
      </c>
      <c r="AB7" s="1131"/>
      <c r="AC7" s="1131"/>
      <c r="AD7" s="1131"/>
      <c r="AE7" s="1132"/>
      <c r="AF7" s="1133">
        <v>5119</v>
      </c>
      <c r="AG7" s="1134"/>
      <c r="AH7" s="1134"/>
      <c r="AI7" s="1134"/>
      <c r="AJ7" s="1135"/>
      <c r="AK7" s="1136">
        <v>154</v>
      </c>
      <c r="AL7" s="1137"/>
      <c r="AM7" s="1137"/>
      <c r="AN7" s="1137"/>
      <c r="AO7" s="1137"/>
      <c r="AP7" s="1137">
        <v>35115</v>
      </c>
      <c r="AQ7" s="1137"/>
      <c r="AR7" s="1137"/>
      <c r="AS7" s="1137"/>
      <c r="AT7" s="1137"/>
      <c r="AU7" s="1138"/>
      <c r="AV7" s="1138"/>
      <c r="AW7" s="1138"/>
      <c r="AX7" s="1138"/>
      <c r="AY7" s="1139"/>
      <c r="AZ7" s="235"/>
      <c r="BA7" s="235"/>
      <c r="BB7" s="235"/>
      <c r="BC7" s="235"/>
      <c r="BD7" s="235"/>
      <c r="BE7" s="236"/>
      <c r="BF7" s="236"/>
      <c r="BG7" s="236"/>
      <c r="BH7" s="236"/>
      <c r="BI7" s="236"/>
      <c r="BJ7" s="236"/>
      <c r="BK7" s="236"/>
      <c r="BL7" s="236"/>
      <c r="BM7" s="236"/>
      <c r="BN7" s="236"/>
      <c r="BO7" s="236"/>
      <c r="BP7" s="236"/>
      <c r="BQ7" s="239">
        <v>1</v>
      </c>
      <c r="BR7" s="240" t="s">
        <v>600</v>
      </c>
      <c r="BS7" s="1127" t="s">
        <v>596</v>
      </c>
      <c r="BT7" s="1128"/>
      <c r="BU7" s="1128"/>
      <c r="BV7" s="1128"/>
      <c r="BW7" s="1128"/>
      <c r="BX7" s="1128"/>
      <c r="BY7" s="1128"/>
      <c r="BZ7" s="1128"/>
      <c r="CA7" s="1128"/>
      <c r="CB7" s="1128"/>
      <c r="CC7" s="1128"/>
      <c r="CD7" s="1128"/>
      <c r="CE7" s="1128"/>
      <c r="CF7" s="1128"/>
      <c r="CG7" s="1140"/>
      <c r="CH7" s="1124">
        <v>52</v>
      </c>
      <c r="CI7" s="1125"/>
      <c r="CJ7" s="1125"/>
      <c r="CK7" s="1125"/>
      <c r="CL7" s="1126"/>
      <c r="CM7" s="1124">
        <v>-819</v>
      </c>
      <c r="CN7" s="1125"/>
      <c r="CO7" s="1125"/>
      <c r="CP7" s="1125"/>
      <c r="CQ7" s="1126"/>
      <c r="CR7" s="1124">
        <v>5</v>
      </c>
      <c r="CS7" s="1125"/>
      <c r="CT7" s="1125"/>
      <c r="CU7" s="1125"/>
      <c r="CV7" s="1126"/>
      <c r="CW7" s="1124">
        <v>83</v>
      </c>
      <c r="CX7" s="1125"/>
      <c r="CY7" s="1125"/>
      <c r="CZ7" s="1125"/>
      <c r="DA7" s="1126"/>
      <c r="DB7" s="1124" t="s">
        <v>524</v>
      </c>
      <c r="DC7" s="1125"/>
      <c r="DD7" s="1125"/>
      <c r="DE7" s="1125"/>
      <c r="DF7" s="1126"/>
      <c r="DG7" s="1124">
        <v>6809</v>
      </c>
      <c r="DH7" s="1125"/>
      <c r="DI7" s="1125"/>
      <c r="DJ7" s="1125"/>
      <c r="DK7" s="1126"/>
      <c r="DL7" s="1124" t="s">
        <v>524</v>
      </c>
      <c r="DM7" s="1125"/>
      <c r="DN7" s="1125"/>
      <c r="DO7" s="1125"/>
      <c r="DP7" s="1126"/>
      <c r="DQ7" s="1124">
        <v>819</v>
      </c>
      <c r="DR7" s="1125"/>
      <c r="DS7" s="1125"/>
      <c r="DT7" s="1125"/>
      <c r="DU7" s="1126"/>
      <c r="DV7" s="1127"/>
      <c r="DW7" s="1128"/>
      <c r="DX7" s="1128"/>
      <c r="DY7" s="1128"/>
      <c r="DZ7" s="1129"/>
      <c r="EA7" s="237"/>
    </row>
    <row r="8" spans="1:131" s="238" customFormat="1" ht="26.25" customHeight="1" x14ac:dyDescent="0.15">
      <c r="A8" s="241">
        <v>2</v>
      </c>
      <c r="B8" s="1059" t="s">
        <v>394</v>
      </c>
      <c r="C8" s="1060"/>
      <c r="D8" s="1060"/>
      <c r="E8" s="1060"/>
      <c r="F8" s="1060"/>
      <c r="G8" s="1060"/>
      <c r="H8" s="1060"/>
      <c r="I8" s="1060"/>
      <c r="J8" s="1060"/>
      <c r="K8" s="1060"/>
      <c r="L8" s="1060"/>
      <c r="M8" s="1060"/>
      <c r="N8" s="1060"/>
      <c r="O8" s="1060"/>
      <c r="P8" s="1061"/>
      <c r="Q8" s="1067">
        <v>2722</v>
      </c>
      <c r="R8" s="1068"/>
      <c r="S8" s="1068"/>
      <c r="T8" s="1068"/>
      <c r="U8" s="1068"/>
      <c r="V8" s="1068">
        <v>2570</v>
      </c>
      <c r="W8" s="1068"/>
      <c r="X8" s="1068"/>
      <c r="Y8" s="1068"/>
      <c r="Z8" s="1068"/>
      <c r="AA8" s="1068">
        <v>152</v>
      </c>
      <c r="AB8" s="1068"/>
      <c r="AC8" s="1068"/>
      <c r="AD8" s="1068"/>
      <c r="AE8" s="1069"/>
      <c r="AF8" s="1064">
        <v>79</v>
      </c>
      <c r="AG8" s="1065"/>
      <c r="AH8" s="1065"/>
      <c r="AI8" s="1065"/>
      <c r="AJ8" s="1066"/>
      <c r="AK8" s="1108">
        <v>1831</v>
      </c>
      <c r="AL8" s="1109"/>
      <c r="AM8" s="1109"/>
      <c r="AN8" s="1109"/>
      <c r="AO8" s="1109"/>
      <c r="AP8" s="1109">
        <v>1057</v>
      </c>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1" t="s">
        <v>597</v>
      </c>
      <c r="BT8" s="1022"/>
      <c r="BU8" s="1022"/>
      <c r="BV8" s="1022"/>
      <c r="BW8" s="1022"/>
      <c r="BX8" s="1022"/>
      <c r="BY8" s="1022"/>
      <c r="BZ8" s="1022"/>
      <c r="CA8" s="1022"/>
      <c r="CB8" s="1022"/>
      <c r="CC8" s="1022"/>
      <c r="CD8" s="1022"/>
      <c r="CE8" s="1022"/>
      <c r="CF8" s="1022"/>
      <c r="CG8" s="1043"/>
      <c r="CH8" s="1018">
        <v>1</v>
      </c>
      <c r="CI8" s="1019"/>
      <c r="CJ8" s="1019"/>
      <c r="CK8" s="1019"/>
      <c r="CL8" s="1020"/>
      <c r="CM8" s="1018">
        <v>115</v>
      </c>
      <c r="CN8" s="1019"/>
      <c r="CO8" s="1019"/>
      <c r="CP8" s="1019"/>
      <c r="CQ8" s="1020"/>
      <c r="CR8" s="1018">
        <v>30</v>
      </c>
      <c r="CS8" s="1019"/>
      <c r="CT8" s="1019"/>
      <c r="CU8" s="1019"/>
      <c r="CV8" s="1020"/>
      <c r="CW8" s="1018" t="s">
        <v>524</v>
      </c>
      <c r="CX8" s="1019"/>
      <c r="CY8" s="1019"/>
      <c r="CZ8" s="1019"/>
      <c r="DA8" s="1020"/>
      <c r="DB8" s="1018" t="s">
        <v>524</v>
      </c>
      <c r="DC8" s="1019"/>
      <c r="DD8" s="1019"/>
      <c r="DE8" s="1019"/>
      <c r="DF8" s="1020"/>
      <c r="DG8" s="1018" t="s">
        <v>524</v>
      </c>
      <c r="DH8" s="1019"/>
      <c r="DI8" s="1019"/>
      <c r="DJ8" s="1019"/>
      <c r="DK8" s="1020"/>
      <c r="DL8" s="1018" t="s">
        <v>524</v>
      </c>
      <c r="DM8" s="1019"/>
      <c r="DN8" s="1019"/>
      <c r="DO8" s="1019"/>
      <c r="DP8" s="1020"/>
      <c r="DQ8" s="1018" t="s">
        <v>524</v>
      </c>
      <c r="DR8" s="1019"/>
      <c r="DS8" s="1019"/>
      <c r="DT8" s="1019"/>
      <c r="DU8" s="1020"/>
      <c r="DV8" s="1021"/>
      <c r="DW8" s="1022"/>
      <c r="DX8" s="1022"/>
      <c r="DY8" s="1022"/>
      <c r="DZ8" s="1023"/>
      <c r="EA8" s="237"/>
    </row>
    <row r="9" spans="1:131" s="238" customFormat="1" ht="26.25" customHeight="1" x14ac:dyDescent="0.15">
      <c r="A9" s="241">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1" t="s">
        <v>598</v>
      </c>
      <c r="BT9" s="1022"/>
      <c r="BU9" s="1022"/>
      <c r="BV9" s="1022"/>
      <c r="BW9" s="1022"/>
      <c r="BX9" s="1022"/>
      <c r="BY9" s="1022"/>
      <c r="BZ9" s="1022"/>
      <c r="CA9" s="1022"/>
      <c r="CB9" s="1022"/>
      <c r="CC9" s="1022"/>
      <c r="CD9" s="1022"/>
      <c r="CE9" s="1022"/>
      <c r="CF9" s="1022"/>
      <c r="CG9" s="1043"/>
      <c r="CH9" s="1018">
        <v>0</v>
      </c>
      <c r="CI9" s="1019"/>
      <c r="CJ9" s="1019"/>
      <c r="CK9" s="1019"/>
      <c r="CL9" s="1020"/>
      <c r="CM9" s="1018">
        <v>304</v>
      </c>
      <c r="CN9" s="1019"/>
      <c r="CO9" s="1019"/>
      <c r="CP9" s="1019"/>
      <c r="CQ9" s="1020"/>
      <c r="CR9" s="1018">
        <v>300</v>
      </c>
      <c r="CS9" s="1019"/>
      <c r="CT9" s="1019"/>
      <c r="CU9" s="1019"/>
      <c r="CV9" s="1020"/>
      <c r="CW9" s="1018">
        <v>20</v>
      </c>
      <c r="CX9" s="1019"/>
      <c r="CY9" s="1019"/>
      <c r="CZ9" s="1019"/>
      <c r="DA9" s="1020"/>
      <c r="DB9" s="1018" t="s">
        <v>524</v>
      </c>
      <c r="DC9" s="1019"/>
      <c r="DD9" s="1019"/>
      <c r="DE9" s="1019"/>
      <c r="DF9" s="1020"/>
      <c r="DG9" s="1018" t="s">
        <v>524</v>
      </c>
      <c r="DH9" s="1019"/>
      <c r="DI9" s="1019"/>
      <c r="DJ9" s="1019"/>
      <c r="DK9" s="1020"/>
      <c r="DL9" s="1018" t="s">
        <v>524</v>
      </c>
      <c r="DM9" s="1019"/>
      <c r="DN9" s="1019"/>
      <c r="DO9" s="1019"/>
      <c r="DP9" s="1020"/>
      <c r="DQ9" s="1018" t="s">
        <v>524</v>
      </c>
      <c r="DR9" s="1019"/>
      <c r="DS9" s="1019"/>
      <c r="DT9" s="1019"/>
      <c r="DU9" s="1020"/>
      <c r="DV9" s="1021"/>
      <c r="DW9" s="1022"/>
      <c r="DX9" s="1022"/>
      <c r="DY9" s="1022"/>
      <c r="DZ9" s="1023"/>
      <c r="EA9" s="237"/>
    </row>
    <row r="10" spans="1:131" s="238" customFormat="1" ht="26.25" customHeight="1" x14ac:dyDescent="0.15">
      <c r="A10" s="241">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1" t="s">
        <v>599</v>
      </c>
      <c r="BT10" s="1022"/>
      <c r="BU10" s="1022"/>
      <c r="BV10" s="1022"/>
      <c r="BW10" s="1022"/>
      <c r="BX10" s="1022"/>
      <c r="BY10" s="1022"/>
      <c r="BZ10" s="1022"/>
      <c r="CA10" s="1022"/>
      <c r="CB10" s="1022"/>
      <c r="CC10" s="1022"/>
      <c r="CD10" s="1022"/>
      <c r="CE10" s="1022"/>
      <c r="CF10" s="1022"/>
      <c r="CG10" s="1043"/>
      <c r="CH10" s="1018">
        <v>590</v>
      </c>
      <c r="CI10" s="1019"/>
      <c r="CJ10" s="1019"/>
      <c r="CK10" s="1019"/>
      <c r="CL10" s="1020"/>
      <c r="CM10" s="1018">
        <v>33205</v>
      </c>
      <c r="CN10" s="1019"/>
      <c r="CO10" s="1019"/>
      <c r="CP10" s="1019"/>
      <c r="CQ10" s="1020"/>
      <c r="CR10" s="1018">
        <v>331</v>
      </c>
      <c r="CS10" s="1019"/>
      <c r="CT10" s="1019"/>
      <c r="CU10" s="1019"/>
      <c r="CV10" s="1020"/>
      <c r="CW10" s="1018" t="s">
        <v>524</v>
      </c>
      <c r="CX10" s="1019"/>
      <c r="CY10" s="1019"/>
      <c r="CZ10" s="1019"/>
      <c r="DA10" s="1020"/>
      <c r="DB10" s="1018">
        <v>1500</v>
      </c>
      <c r="DC10" s="1019"/>
      <c r="DD10" s="1019"/>
      <c r="DE10" s="1019"/>
      <c r="DF10" s="1020"/>
      <c r="DG10" s="1018" t="s">
        <v>524</v>
      </c>
      <c r="DH10" s="1019"/>
      <c r="DI10" s="1019"/>
      <c r="DJ10" s="1019"/>
      <c r="DK10" s="1020"/>
      <c r="DL10" s="1018" t="s">
        <v>524</v>
      </c>
      <c r="DM10" s="1019"/>
      <c r="DN10" s="1019"/>
      <c r="DO10" s="1019"/>
      <c r="DP10" s="1020"/>
      <c r="DQ10" s="1018" t="s">
        <v>524</v>
      </c>
      <c r="DR10" s="1019"/>
      <c r="DS10" s="1019"/>
      <c r="DT10" s="1019"/>
      <c r="DU10" s="1020"/>
      <c r="DV10" s="1021"/>
      <c r="DW10" s="1022"/>
      <c r="DX10" s="1022"/>
      <c r="DY10" s="1022"/>
      <c r="DZ10" s="1023"/>
      <c r="EA10" s="237"/>
    </row>
    <row r="11" spans="1:131" s="238" customFormat="1" ht="26.25" customHeight="1" x14ac:dyDescent="0.15">
      <c r="A11" s="241">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7"/>
    </row>
    <row r="12" spans="1:131" s="238" customFormat="1" ht="26.25" customHeight="1" x14ac:dyDescent="0.15">
      <c r="A12" s="241">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7"/>
    </row>
    <row r="13" spans="1:131" s="238" customFormat="1" ht="26.25" customHeight="1" x14ac:dyDescent="0.15">
      <c r="A13" s="241">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7"/>
    </row>
    <row r="14" spans="1:131" s="238" customFormat="1" ht="26.25" customHeight="1" x14ac:dyDescent="0.15">
      <c r="A14" s="241">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7"/>
    </row>
    <row r="15" spans="1:131" s="238" customFormat="1" ht="26.25" customHeight="1" x14ac:dyDescent="0.15">
      <c r="A15" s="241">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7"/>
    </row>
    <row r="16" spans="1:131" s="238" customFormat="1" ht="26.25" customHeight="1" x14ac:dyDescent="0.15">
      <c r="A16" s="241">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7"/>
    </row>
    <row r="17" spans="1:131" s="238" customFormat="1" ht="26.25" customHeight="1" x14ac:dyDescent="0.15">
      <c r="A17" s="241">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7"/>
    </row>
    <row r="18" spans="1:131" s="238" customFormat="1" ht="26.25" customHeight="1" x14ac:dyDescent="0.15">
      <c r="A18" s="241">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7"/>
    </row>
    <row r="19" spans="1:131" s="238" customFormat="1" ht="26.25" customHeight="1" x14ac:dyDescent="0.15">
      <c r="A19" s="241">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7"/>
    </row>
    <row r="20" spans="1:131" s="238" customFormat="1" ht="26.25" customHeight="1" x14ac:dyDescent="0.15">
      <c r="A20" s="241">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7"/>
    </row>
    <row r="21" spans="1:131" s="238" customFormat="1" ht="26.25" customHeight="1" thickBot="1" x14ac:dyDescent="0.2">
      <c r="A21" s="241">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7"/>
    </row>
    <row r="22" spans="1:131" s="238" customFormat="1" ht="26.25" customHeight="1" x14ac:dyDescent="0.15">
      <c r="A22" s="241">
        <v>16</v>
      </c>
      <c r="B22" s="1059"/>
      <c r="C22" s="1060"/>
      <c r="D22" s="1060"/>
      <c r="E22" s="1060"/>
      <c r="F22" s="1060"/>
      <c r="G22" s="1060"/>
      <c r="H22" s="1060"/>
      <c r="I22" s="1060"/>
      <c r="J22" s="1060"/>
      <c r="K22" s="1060"/>
      <c r="L22" s="1060"/>
      <c r="M22" s="1060"/>
      <c r="N22" s="1060"/>
      <c r="O22" s="1060"/>
      <c r="P22" s="1061"/>
      <c r="Q22" s="1101"/>
      <c r="R22" s="1102"/>
      <c r="S22" s="1102"/>
      <c r="T22" s="1102"/>
      <c r="U22" s="1102"/>
      <c r="V22" s="1102"/>
      <c r="W22" s="1102"/>
      <c r="X22" s="1102"/>
      <c r="Y22" s="1102"/>
      <c r="Z22" s="1102"/>
      <c r="AA22" s="1102"/>
      <c r="AB22" s="1102"/>
      <c r="AC22" s="1102"/>
      <c r="AD22" s="1102"/>
      <c r="AE22" s="1103"/>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7" t="s">
        <v>395</v>
      </c>
      <c r="BA22" s="1057"/>
      <c r="BB22" s="1057"/>
      <c r="BC22" s="1057"/>
      <c r="BD22" s="1058"/>
      <c r="BE22" s="236"/>
      <c r="BF22" s="236"/>
      <c r="BG22" s="236"/>
      <c r="BH22" s="236"/>
      <c r="BI22" s="236"/>
      <c r="BJ22" s="236"/>
      <c r="BK22" s="236"/>
      <c r="BL22" s="236"/>
      <c r="BM22" s="236"/>
      <c r="BN22" s="236"/>
      <c r="BO22" s="236"/>
      <c r="BP22" s="236"/>
      <c r="BQ22" s="241">
        <v>16</v>
      </c>
      <c r="BR22" s="242"/>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7"/>
    </row>
    <row r="23" spans="1:131" s="238" customFormat="1" ht="26.25" customHeight="1" thickBot="1" x14ac:dyDescent="0.2">
      <c r="A23" s="243" t="s">
        <v>396</v>
      </c>
      <c r="B23" s="966" t="s">
        <v>397</v>
      </c>
      <c r="C23" s="967"/>
      <c r="D23" s="967"/>
      <c r="E23" s="967"/>
      <c r="F23" s="967"/>
      <c r="G23" s="967"/>
      <c r="H23" s="967"/>
      <c r="I23" s="967"/>
      <c r="J23" s="967"/>
      <c r="K23" s="967"/>
      <c r="L23" s="967"/>
      <c r="M23" s="967"/>
      <c r="N23" s="967"/>
      <c r="O23" s="967"/>
      <c r="P23" s="977"/>
      <c r="Q23" s="1095">
        <f>SUM(Q7:U22)</f>
        <v>85061</v>
      </c>
      <c r="R23" s="1096"/>
      <c r="S23" s="1096"/>
      <c r="T23" s="1096"/>
      <c r="U23" s="1096"/>
      <c r="V23" s="1097">
        <f t="shared" ref="V23" si="0">SUM(V7:Z22)</f>
        <v>79577</v>
      </c>
      <c r="W23" s="1091"/>
      <c r="X23" s="1091"/>
      <c r="Y23" s="1091"/>
      <c r="Z23" s="1098"/>
      <c r="AA23" s="1097">
        <f t="shared" ref="AA23" si="1">SUM(AA7:AE22)</f>
        <v>5484</v>
      </c>
      <c r="AB23" s="1091"/>
      <c r="AC23" s="1091"/>
      <c r="AD23" s="1091"/>
      <c r="AE23" s="1092"/>
      <c r="AF23" s="1090">
        <f t="shared" ref="AF23" si="2">SUM(AF7:AJ22)</f>
        <v>5198</v>
      </c>
      <c r="AG23" s="1091"/>
      <c r="AH23" s="1091"/>
      <c r="AI23" s="1091"/>
      <c r="AJ23" s="1092"/>
      <c r="AK23" s="1099"/>
      <c r="AL23" s="1100"/>
      <c r="AM23" s="1100"/>
      <c r="AN23" s="1100"/>
      <c r="AO23" s="1100"/>
      <c r="AP23" s="1090">
        <f t="shared" ref="AP23" si="3">SUM(AP7:AT22)</f>
        <v>36172</v>
      </c>
      <c r="AQ23" s="1091"/>
      <c r="AR23" s="1091"/>
      <c r="AS23" s="1091"/>
      <c r="AT23" s="1092"/>
      <c r="AU23" s="1093"/>
      <c r="AV23" s="1093"/>
      <c r="AW23" s="1093"/>
      <c r="AX23" s="1093"/>
      <c r="AY23" s="1094"/>
      <c r="AZ23" s="1090" t="s">
        <v>398</v>
      </c>
      <c r="BA23" s="1091"/>
      <c r="BB23" s="1091"/>
      <c r="BC23" s="1091"/>
      <c r="BD23" s="1092"/>
      <c r="BE23" s="236"/>
      <c r="BF23" s="236"/>
      <c r="BG23" s="236"/>
      <c r="BH23" s="236"/>
      <c r="BI23" s="236"/>
      <c r="BJ23" s="236"/>
      <c r="BK23" s="236"/>
      <c r="BL23" s="236"/>
      <c r="BM23" s="236"/>
      <c r="BN23" s="236"/>
      <c r="BO23" s="236"/>
      <c r="BP23" s="236"/>
      <c r="BQ23" s="241">
        <v>17</v>
      </c>
      <c r="BR23" s="242"/>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7"/>
    </row>
    <row r="24" spans="1:131" s="238" customFormat="1" ht="26.25" customHeight="1" x14ac:dyDescent="0.15">
      <c r="A24" s="1089" t="s">
        <v>399</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35"/>
      <c r="BA24" s="235"/>
      <c r="BB24" s="235"/>
      <c r="BC24" s="235"/>
      <c r="BD24" s="235"/>
      <c r="BE24" s="236"/>
      <c r="BF24" s="236"/>
      <c r="BG24" s="236"/>
      <c r="BH24" s="236"/>
      <c r="BI24" s="236"/>
      <c r="BJ24" s="236"/>
      <c r="BK24" s="236"/>
      <c r="BL24" s="236"/>
      <c r="BM24" s="236"/>
      <c r="BN24" s="236"/>
      <c r="BO24" s="236"/>
      <c r="BP24" s="236"/>
      <c r="BQ24" s="241">
        <v>18</v>
      </c>
      <c r="BR24" s="242"/>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7"/>
    </row>
    <row r="25" spans="1:131" ht="26.25" customHeight="1" thickBot="1" x14ac:dyDescent="0.2">
      <c r="A25" s="1088" t="s">
        <v>400</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35"/>
      <c r="BK25" s="235"/>
      <c r="BL25" s="235"/>
      <c r="BM25" s="235"/>
      <c r="BN25" s="235"/>
      <c r="BO25" s="244"/>
      <c r="BP25" s="244"/>
      <c r="BQ25" s="241">
        <v>19</v>
      </c>
      <c r="BR25" s="242"/>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33"/>
    </row>
    <row r="26" spans="1:131" ht="26.25" customHeight="1" x14ac:dyDescent="0.15">
      <c r="A26" s="1024" t="s">
        <v>376</v>
      </c>
      <c r="B26" s="1025"/>
      <c r="C26" s="1025"/>
      <c r="D26" s="1025"/>
      <c r="E26" s="1025"/>
      <c r="F26" s="1025"/>
      <c r="G26" s="1025"/>
      <c r="H26" s="1025"/>
      <c r="I26" s="1025"/>
      <c r="J26" s="1025"/>
      <c r="K26" s="1025"/>
      <c r="L26" s="1025"/>
      <c r="M26" s="1025"/>
      <c r="N26" s="1025"/>
      <c r="O26" s="1025"/>
      <c r="P26" s="1026"/>
      <c r="Q26" s="1030" t="s">
        <v>401</v>
      </c>
      <c r="R26" s="1031"/>
      <c r="S26" s="1031"/>
      <c r="T26" s="1031"/>
      <c r="U26" s="1032"/>
      <c r="V26" s="1030" t="s">
        <v>402</v>
      </c>
      <c r="W26" s="1031"/>
      <c r="X26" s="1031"/>
      <c r="Y26" s="1031"/>
      <c r="Z26" s="1032"/>
      <c r="AA26" s="1030" t="s">
        <v>403</v>
      </c>
      <c r="AB26" s="1031"/>
      <c r="AC26" s="1031"/>
      <c r="AD26" s="1031"/>
      <c r="AE26" s="1031"/>
      <c r="AF26" s="1084" t="s">
        <v>404</v>
      </c>
      <c r="AG26" s="1037"/>
      <c r="AH26" s="1037"/>
      <c r="AI26" s="1037"/>
      <c r="AJ26" s="1085"/>
      <c r="AK26" s="1031" t="s">
        <v>405</v>
      </c>
      <c r="AL26" s="1031"/>
      <c r="AM26" s="1031"/>
      <c r="AN26" s="1031"/>
      <c r="AO26" s="1032"/>
      <c r="AP26" s="1030" t="s">
        <v>406</v>
      </c>
      <c r="AQ26" s="1031"/>
      <c r="AR26" s="1031"/>
      <c r="AS26" s="1031"/>
      <c r="AT26" s="1032"/>
      <c r="AU26" s="1030" t="s">
        <v>407</v>
      </c>
      <c r="AV26" s="1031"/>
      <c r="AW26" s="1031"/>
      <c r="AX26" s="1031"/>
      <c r="AY26" s="1032"/>
      <c r="AZ26" s="1030" t="s">
        <v>408</v>
      </c>
      <c r="BA26" s="1031"/>
      <c r="BB26" s="1031"/>
      <c r="BC26" s="1031"/>
      <c r="BD26" s="1032"/>
      <c r="BE26" s="1030" t="s">
        <v>383</v>
      </c>
      <c r="BF26" s="1031"/>
      <c r="BG26" s="1031"/>
      <c r="BH26" s="1031"/>
      <c r="BI26" s="1044"/>
      <c r="BJ26" s="235"/>
      <c r="BK26" s="235"/>
      <c r="BL26" s="235"/>
      <c r="BM26" s="235"/>
      <c r="BN26" s="235"/>
      <c r="BO26" s="244"/>
      <c r="BP26" s="244"/>
      <c r="BQ26" s="241">
        <v>20</v>
      </c>
      <c r="BR26" s="242"/>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33"/>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35"/>
      <c r="BK27" s="235"/>
      <c r="BL27" s="235"/>
      <c r="BM27" s="235"/>
      <c r="BN27" s="235"/>
      <c r="BO27" s="244"/>
      <c r="BP27" s="244"/>
      <c r="BQ27" s="241">
        <v>21</v>
      </c>
      <c r="BR27" s="242"/>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33"/>
    </row>
    <row r="28" spans="1:131" ht="26.25" customHeight="1" thickTop="1" x14ac:dyDescent="0.15">
      <c r="A28" s="245">
        <v>1</v>
      </c>
      <c r="B28" s="1076" t="s">
        <v>409</v>
      </c>
      <c r="C28" s="1077"/>
      <c r="D28" s="1077"/>
      <c r="E28" s="1077"/>
      <c r="F28" s="1077"/>
      <c r="G28" s="1077"/>
      <c r="H28" s="1077"/>
      <c r="I28" s="1077"/>
      <c r="J28" s="1077"/>
      <c r="K28" s="1077"/>
      <c r="L28" s="1077"/>
      <c r="M28" s="1077"/>
      <c r="N28" s="1077"/>
      <c r="O28" s="1077"/>
      <c r="P28" s="1078"/>
      <c r="Q28" s="1079">
        <v>16300</v>
      </c>
      <c r="R28" s="1080"/>
      <c r="S28" s="1080"/>
      <c r="T28" s="1080"/>
      <c r="U28" s="1080"/>
      <c r="V28" s="1080">
        <v>16148</v>
      </c>
      <c r="W28" s="1080"/>
      <c r="X28" s="1080"/>
      <c r="Y28" s="1080"/>
      <c r="Z28" s="1080"/>
      <c r="AA28" s="1080">
        <v>152</v>
      </c>
      <c r="AB28" s="1080"/>
      <c r="AC28" s="1080"/>
      <c r="AD28" s="1080"/>
      <c r="AE28" s="1081"/>
      <c r="AF28" s="1082">
        <v>152</v>
      </c>
      <c r="AG28" s="1080"/>
      <c r="AH28" s="1080"/>
      <c r="AI28" s="1080"/>
      <c r="AJ28" s="1083"/>
      <c r="AK28" s="1071">
        <v>2027</v>
      </c>
      <c r="AL28" s="1072"/>
      <c r="AM28" s="1072"/>
      <c r="AN28" s="1072"/>
      <c r="AO28" s="1072"/>
      <c r="AP28" s="1072" t="s">
        <v>524</v>
      </c>
      <c r="AQ28" s="1072"/>
      <c r="AR28" s="1072"/>
      <c r="AS28" s="1072"/>
      <c r="AT28" s="1072"/>
      <c r="AU28" s="1072" t="s">
        <v>524</v>
      </c>
      <c r="AV28" s="1072"/>
      <c r="AW28" s="1072"/>
      <c r="AX28" s="1072"/>
      <c r="AY28" s="1072"/>
      <c r="AZ28" s="1073" t="s">
        <v>524</v>
      </c>
      <c r="BA28" s="1073"/>
      <c r="BB28" s="1073"/>
      <c r="BC28" s="1073"/>
      <c r="BD28" s="1073"/>
      <c r="BE28" s="1074"/>
      <c r="BF28" s="1074"/>
      <c r="BG28" s="1074"/>
      <c r="BH28" s="1074"/>
      <c r="BI28" s="1075"/>
      <c r="BJ28" s="235"/>
      <c r="BK28" s="235"/>
      <c r="BL28" s="235"/>
      <c r="BM28" s="235"/>
      <c r="BN28" s="235"/>
      <c r="BO28" s="244"/>
      <c r="BP28" s="244"/>
      <c r="BQ28" s="241">
        <v>22</v>
      </c>
      <c r="BR28" s="242"/>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33"/>
    </row>
    <row r="29" spans="1:131" ht="26.25" customHeight="1" x14ac:dyDescent="0.15">
      <c r="A29" s="245">
        <v>2</v>
      </c>
      <c r="B29" s="1059" t="s">
        <v>410</v>
      </c>
      <c r="C29" s="1060"/>
      <c r="D29" s="1060"/>
      <c r="E29" s="1060"/>
      <c r="F29" s="1060"/>
      <c r="G29" s="1060"/>
      <c r="H29" s="1060"/>
      <c r="I29" s="1060"/>
      <c r="J29" s="1060"/>
      <c r="K29" s="1060"/>
      <c r="L29" s="1060"/>
      <c r="M29" s="1060"/>
      <c r="N29" s="1060"/>
      <c r="O29" s="1060"/>
      <c r="P29" s="1061"/>
      <c r="Q29" s="1067">
        <v>15103</v>
      </c>
      <c r="R29" s="1068"/>
      <c r="S29" s="1068"/>
      <c r="T29" s="1068"/>
      <c r="U29" s="1068"/>
      <c r="V29" s="1068">
        <v>14809</v>
      </c>
      <c r="W29" s="1068"/>
      <c r="X29" s="1068"/>
      <c r="Y29" s="1068"/>
      <c r="Z29" s="1068"/>
      <c r="AA29" s="1068">
        <v>294</v>
      </c>
      <c r="AB29" s="1068"/>
      <c r="AC29" s="1068"/>
      <c r="AD29" s="1068"/>
      <c r="AE29" s="1069"/>
      <c r="AF29" s="1064">
        <v>294</v>
      </c>
      <c r="AG29" s="1065"/>
      <c r="AH29" s="1065"/>
      <c r="AI29" s="1065"/>
      <c r="AJ29" s="1066"/>
      <c r="AK29" s="1009">
        <v>2377</v>
      </c>
      <c r="AL29" s="1000"/>
      <c r="AM29" s="1000"/>
      <c r="AN29" s="1000"/>
      <c r="AO29" s="1000"/>
      <c r="AP29" s="1000" t="s">
        <v>524</v>
      </c>
      <c r="AQ29" s="1000"/>
      <c r="AR29" s="1000"/>
      <c r="AS29" s="1000"/>
      <c r="AT29" s="1000"/>
      <c r="AU29" s="1000" t="s">
        <v>524</v>
      </c>
      <c r="AV29" s="1000"/>
      <c r="AW29" s="1000"/>
      <c r="AX29" s="1000"/>
      <c r="AY29" s="1000"/>
      <c r="AZ29" s="1070" t="s">
        <v>524</v>
      </c>
      <c r="BA29" s="1070"/>
      <c r="BB29" s="1070"/>
      <c r="BC29" s="1070"/>
      <c r="BD29" s="1070"/>
      <c r="BE29" s="1001"/>
      <c r="BF29" s="1001"/>
      <c r="BG29" s="1001"/>
      <c r="BH29" s="1001"/>
      <c r="BI29" s="1002"/>
      <c r="BJ29" s="235"/>
      <c r="BK29" s="235"/>
      <c r="BL29" s="235"/>
      <c r="BM29" s="235"/>
      <c r="BN29" s="235"/>
      <c r="BO29" s="244"/>
      <c r="BP29" s="244"/>
      <c r="BQ29" s="241">
        <v>23</v>
      </c>
      <c r="BR29" s="242"/>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33"/>
    </row>
    <row r="30" spans="1:131" ht="26.25" customHeight="1" x14ac:dyDescent="0.15">
      <c r="A30" s="245">
        <v>3</v>
      </c>
      <c r="B30" s="1059" t="s">
        <v>411</v>
      </c>
      <c r="C30" s="1060"/>
      <c r="D30" s="1060"/>
      <c r="E30" s="1060"/>
      <c r="F30" s="1060"/>
      <c r="G30" s="1060"/>
      <c r="H30" s="1060"/>
      <c r="I30" s="1060"/>
      <c r="J30" s="1060"/>
      <c r="K30" s="1060"/>
      <c r="L30" s="1060"/>
      <c r="M30" s="1060"/>
      <c r="N30" s="1060"/>
      <c r="O30" s="1060"/>
      <c r="P30" s="1061"/>
      <c r="Q30" s="1067">
        <v>3054</v>
      </c>
      <c r="R30" s="1068"/>
      <c r="S30" s="1068"/>
      <c r="T30" s="1068"/>
      <c r="U30" s="1068"/>
      <c r="V30" s="1068">
        <v>3049</v>
      </c>
      <c r="W30" s="1068"/>
      <c r="X30" s="1068"/>
      <c r="Y30" s="1068"/>
      <c r="Z30" s="1068"/>
      <c r="AA30" s="1068">
        <v>5</v>
      </c>
      <c r="AB30" s="1068"/>
      <c r="AC30" s="1068"/>
      <c r="AD30" s="1068"/>
      <c r="AE30" s="1069"/>
      <c r="AF30" s="1064">
        <v>5</v>
      </c>
      <c r="AG30" s="1065"/>
      <c r="AH30" s="1065"/>
      <c r="AI30" s="1065"/>
      <c r="AJ30" s="1066"/>
      <c r="AK30" s="1009">
        <v>372</v>
      </c>
      <c r="AL30" s="1000"/>
      <c r="AM30" s="1000"/>
      <c r="AN30" s="1000"/>
      <c r="AO30" s="1000"/>
      <c r="AP30" s="1000" t="s">
        <v>524</v>
      </c>
      <c r="AQ30" s="1000"/>
      <c r="AR30" s="1000"/>
      <c r="AS30" s="1000"/>
      <c r="AT30" s="1000"/>
      <c r="AU30" s="1000" t="s">
        <v>524</v>
      </c>
      <c r="AV30" s="1000"/>
      <c r="AW30" s="1000"/>
      <c r="AX30" s="1000"/>
      <c r="AY30" s="1000"/>
      <c r="AZ30" s="1070" t="s">
        <v>524</v>
      </c>
      <c r="BA30" s="1070"/>
      <c r="BB30" s="1070"/>
      <c r="BC30" s="1070"/>
      <c r="BD30" s="1070"/>
      <c r="BE30" s="1001"/>
      <c r="BF30" s="1001"/>
      <c r="BG30" s="1001"/>
      <c r="BH30" s="1001"/>
      <c r="BI30" s="1002"/>
      <c r="BJ30" s="235"/>
      <c r="BK30" s="235"/>
      <c r="BL30" s="235"/>
      <c r="BM30" s="235"/>
      <c r="BN30" s="235"/>
      <c r="BO30" s="244"/>
      <c r="BP30" s="244"/>
      <c r="BQ30" s="241">
        <v>24</v>
      </c>
      <c r="BR30" s="242"/>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33"/>
    </row>
    <row r="31" spans="1:131" ht="26.25" customHeight="1" x14ac:dyDescent="0.15">
      <c r="A31" s="245">
        <v>4</v>
      </c>
      <c r="B31" s="1059" t="s">
        <v>412</v>
      </c>
      <c r="C31" s="1060"/>
      <c r="D31" s="1060"/>
      <c r="E31" s="1060"/>
      <c r="F31" s="1060"/>
      <c r="G31" s="1060"/>
      <c r="H31" s="1060"/>
      <c r="I31" s="1060"/>
      <c r="J31" s="1060"/>
      <c r="K31" s="1060"/>
      <c r="L31" s="1060"/>
      <c r="M31" s="1060"/>
      <c r="N31" s="1060"/>
      <c r="O31" s="1060"/>
      <c r="P31" s="1061"/>
      <c r="Q31" s="1067">
        <v>9225</v>
      </c>
      <c r="R31" s="1068"/>
      <c r="S31" s="1068"/>
      <c r="T31" s="1068"/>
      <c r="U31" s="1068"/>
      <c r="V31" s="1068">
        <v>8343</v>
      </c>
      <c r="W31" s="1068"/>
      <c r="X31" s="1068"/>
      <c r="Y31" s="1068"/>
      <c r="Z31" s="1068"/>
      <c r="AA31" s="1068">
        <v>882</v>
      </c>
      <c r="AB31" s="1068"/>
      <c r="AC31" s="1068"/>
      <c r="AD31" s="1068"/>
      <c r="AE31" s="1069"/>
      <c r="AF31" s="1064">
        <v>2590</v>
      </c>
      <c r="AG31" s="1065"/>
      <c r="AH31" s="1065"/>
      <c r="AI31" s="1065"/>
      <c r="AJ31" s="1066"/>
      <c r="AK31" s="1009">
        <v>976</v>
      </c>
      <c r="AL31" s="1000"/>
      <c r="AM31" s="1000"/>
      <c r="AN31" s="1000"/>
      <c r="AO31" s="1000"/>
      <c r="AP31" s="1000">
        <v>5025</v>
      </c>
      <c r="AQ31" s="1000"/>
      <c r="AR31" s="1000"/>
      <c r="AS31" s="1000"/>
      <c r="AT31" s="1000"/>
      <c r="AU31" s="1000">
        <v>884</v>
      </c>
      <c r="AV31" s="1000"/>
      <c r="AW31" s="1000"/>
      <c r="AX31" s="1000"/>
      <c r="AY31" s="1000"/>
      <c r="AZ31" s="1070" t="s">
        <v>524</v>
      </c>
      <c r="BA31" s="1070"/>
      <c r="BB31" s="1070"/>
      <c r="BC31" s="1070"/>
      <c r="BD31" s="1070"/>
      <c r="BE31" s="1001" t="s">
        <v>413</v>
      </c>
      <c r="BF31" s="1001"/>
      <c r="BG31" s="1001"/>
      <c r="BH31" s="1001"/>
      <c r="BI31" s="1002"/>
      <c r="BJ31" s="235"/>
      <c r="BK31" s="235"/>
      <c r="BL31" s="235"/>
      <c r="BM31" s="235"/>
      <c r="BN31" s="235"/>
      <c r="BO31" s="244"/>
      <c r="BP31" s="244"/>
      <c r="BQ31" s="241">
        <v>25</v>
      </c>
      <c r="BR31" s="242"/>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33"/>
    </row>
    <row r="32" spans="1:131" ht="26.25" customHeight="1" x14ac:dyDescent="0.15">
      <c r="A32" s="245">
        <v>5</v>
      </c>
      <c r="B32" s="1059" t="s">
        <v>414</v>
      </c>
      <c r="C32" s="1060"/>
      <c r="D32" s="1060"/>
      <c r="E32" s="1060"/>
      <c r="F32" s="1060"/>
      <c r="G32" s="1060"/>
      <c r="H32" s="1060"/>
      <c r="I32" s="1060"/>
      <c r="J32" s="1060"/>
      <c r="K32" s="1060"/>
      <c r="L32" s="1060"/>
      <c r="M32" s="1060"/>
      <c r="N32" s="1060"/>
      <c r="O32" s="1060"/>
      <c r="P32" s="1061"/>
      <c r="Q32" s="1067">
        <v>3787</v>
      </c>
      <c r="R32" s="1068"/>
      <c r="S32" s="1068"/>
      <c r="T32" s="1068"/>
      <c r="U32" s="1068"/>
      <c r="V32" s="1068">
        <v>3435</v>
      </c>
      <c r="W32" s="1068"/>
      <c r="X32" s="1068"/>
      <c r="Y32" s="1068"/>
      <c r="Z32" s="1068"/>
      <c r="AA32" s="1068">
        <v>352</v>
      </c>
      <c r="AB32" s="1068"/>
      <c r="AC32" s="1068"/>
      <c r="AD32" s="1068"/>
      <c r="AE32" s="1069"/>
      <c r="AF32" s="1064">
        <v>297</v>
      </c>
      <c r="AG32" s="1065"/>
      <c r="AH32" s="1065"/>
      <c r="AI32" s="1065"/>
      <c r="AJ32" s="1066"/>
      <c r="AK32" s="1009">
        <v>1399</v>
      </c>
      <c r="AL32" s="1000"/>
      <c r="AM32" s="1000"/>
      <c r="AN32" s="1000"/>
      <c r="AO32" s="1000"/>
      <c r="AP32" s="1000">
        <v>14781</v>
      </c>
      <c r="AQ32" s="1000"/>
      <c r="AR32" s="1000"/>
      <c r="AS32" s="1000"/>
      <c r="AT32" s="1000"/>
      <c r="AU32" s="1000">
        <v>6770</v>
      </c>
      <c r="AV32" s="1000"/>
      <c r="AW32" s="1000"/>
      <c r="AX32" s="1000"/>
      <c r="AY32" s="1000"/>
      <c r="AZ32" s="1070" t="s">
        <v>524</v>
      </c>
      <c r="BA32" s="1070"/>
      <c r="BB32" s="1070"/>
      <c r="BC32" s="1070"/>
      <c r="BD32" s="1070"/>
      <c r="BE32" s="1001" t="s">
        <v>415</v>
      </c>
      <c r="BF32" s="1001"/>
      <c r="BG32" s="1001"/>
      <c r="BH32" s="1001"/>
      <c r="BI32" s="1002"/>
      <c r="BJ32" s="235"/>
      <c r="BK32" s="235"/>
      <c r="BL32" s="235"/>
      <c r="BM32" s="235"/>
      <c r="BN32" s="235"/>
      <c r="BO32" s="244"/>
      <c r="BP32" s="244"/>
      <c r="BQ32" s="241">
        <v>26</v>
      </c>
      <c r="BR32" s="242"/>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33"/>
    </row>
    <row r="33" spans="1:131" ht="26.25" customHeight="1" x14ac:dyDescent="0.15">
      <c r="A33" s="245">
        <v>6</v>
      </c>
      <c r="B33" s="1059"/>
      <c r="C33" s="1060"/>
      <c r="D33" s="1060"/>
      <c r="E33" s="1060"/>
      <c r="F33" s="1060"/>
      <c r="G33" s="1060"/>
      <c r="H33" s="1060"/>
      <c r="I33" s="1060"/>
      <c r="J33" s="1060"/>
      <c r="K33" s="1060"/>
      <c r="L33" s="1060"/>
      <c r="M33" s="1060"/>
      <c r="N33" s="1060"/>
      <c r="O33" s="1060"/>
      <c r="P33" s="1061"/>
      <c r="Q33" s="1067"/>
      <c r="R33" s="1068"/>
      <c r="S33" s="1068"/>
      <c r="T33" s="1068"/>
      <c r="U33" s="1068"/>
      <c r="V33" s="1068"/>
      <c r="W33" s="1068"/>
      <c r="X33" s="1068"/>
      <c r="Y33" s="1068"/>
      <c r="Z33" s="1068"/>
      <c r="AA33" s="1068"/>
      <c r="AB33" s="1068"/>
      <c r="AC33" s="1068"/>
      <c r="AD33" s="1068"/>
      <c r="AE33" s="1069"/>
      <c r="AF33" s="1064"/>
      <c r="AG33" s="1065"/>
      <c r="AH33" s="1065"/>
      <c r="AI33" s="1065"/>
      <c r="AJ33" s="1066"/>
      <c r="AK33" s="1009"/>
      <c r="AL33" s="1000"/>
      <c r="AM33" s="1000"/>
      <c r="AN33" s="1000"/>
      <c r="AO33" s="1000"/>
      <c r="AP33" s="1000"/>
      <c r="AQ33" s="1000"/>
      <c r="AR33" s="1000"/>
      <c r="AS33" s="1000"/>
      <c r="AT33" s="1000"/>
      <c r="AU33" s="1000"/>
      <c r="AV33" s="1000"/>
      <c r="AW33" s="1000"/>
      <c r="AX33" s="1000"/>
      <c r="AY33" s="1000"/>
      <c r="AZ33" s="1070"/>
      <c r="BA33" s="1070"/>
      <c r="BB33" s="1070"/>
      <c r="BC33" s="1070"/>
      <c r="BD33" s="1070"/>
      <c r="BE33" s="1001"/>
      <c r="BF33" s="1001"/>
      <c r="BG33" s="1001"/>
      <c r="BH33" s="1001"/>
      <c r="BI33" s="1002"/>
      <c r="BJ33" s="235"/>
      <c r="BK33" s="235"/>
      <c r="BL33" s="235"/>
      <c r="BM33" s="235"/>
      <c r="BN33" s="235"/>
      <c r="BO33" s="244"/>
      <c r="BP33" s="244"/>
      <c r="BQ33" s="241">
        <v>27</v>
      </c>
      <c r="BR33" s="242"/>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33"/>
    </row>
    <row r="34" spans="1:131" ht="26.25" customHeight="1" x14ac:dyDescent="0.15">
      <c r="A34" s="245">
        <v>7</v>
      </c>
      <c r="B34" s="1059"/>
      <c r="C34" s="1060"/>
      <c r="D34" s="1060"/>
      <c r="E34" s="1060"/>
      <c r="F34" s="1060"/>
      <c r="G34" s="1060"/>
      <c r="H34" s="1060"/>
      <c r="I34" s="1060"/>
      <c r="J34" s="1060"/>
      <c r="K34" s="1060"/>
      <c r="L34" s="1060"/>
      <c r="M34" s="1060"/>
      <c r="N34" s="1060"/>
      <c r="O34" s="1060"/>
      <c r="P34" s="1061"/>
      <c r="Q34" s="1067"/>
      <c r="R34" s="1068"/>
      <c r="S34" s="1068"/>
      <c r="T34" s="1068"/>
      <c r="U34" s="1068"/>
      <c r="V34" s="1068"/>
      <c r="W34" s="1068"/>
      <c r="X34" s="1068"/>
      <c r="Y34" s="1068"/>
      <c r="Z34" s="1068"/>
      <c r="AA34" s="1068"/>
      <c r="AB34" s="1068"/>
      <c r="AC34" s="1068"/>
      <c r="AD34" s="1068"/>
      <c r="AE34" s="1069"/>
      <c r="AF34" s="1064"/>
      <c r="AG34" s="1065"/>
      <c r="AH34" s="1065"/>
      <c r="AI34" s="1065"/>
      <c r="AJ34" s="1066"/>
      <c r="AK34" s="1009"/>
      <c r="AL34" s="1000"/>
      <c r="AM34" s="1000"/>
      <c r="AN34" s="1000"/>
      <c r="AO34" s="1000"/>
      <c r="AP34" s="1000"/>
      <c r="AQ34" s="1000"/>
      <c r="AR34" s="1000"/>
      <c r="AS34" s="1000"/>
      <c r="AT34" s="1000"/>
      <c r="AU34" s="1000"/>
      <c r="AV34" s="1000"/>
      <c r="AW34" s="1000"/>
      <c r="AX34" s="1000"/>
      <c r="AY34" s="1000"/>
      <c r="AZ34" s="1070"/>
      <c r="BA34" s="1070"/>
      <c r="BB34" s="1070"/>
      <c r="BC34" s="1070"/>
      <c r="BD34" s="1070"/>
      <c r="BE34" s="1001"/>
      <c r="BF34" s="1001"/>
      <c r="BG34" s="1001"/>
      <c r="BH34" s="1001"/>
      <c r="BI34" s="1002"/>
      <c r="BJ34" s="235"/>
      <c r="BK34" s="235"/>
      <c r="BL34" s="235"/>
      <c r="BM34" s="235"/>
      <c r="BN34" s="235"/>
      <c r="BO34" s="244"/>
      <c r="BP34" s="244"/>
      <c r="BQ34" s="241">
        <v>28</v>
      </c>
      <c r="BR34" s="242"/>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33"/>
    </row>
    <row r="35" spans="1:131" ht="26.25" customHeight="1" x14ac:dyDescent="0.15">
      <c r="A35" s="245">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35"/>
      <c r="BK35" s="235"/>
      <c r="BL35" s="235"/>
      <c r="BM35" s="235"/>
      <c r="BN35" s="235"/>
      <c r="BO35" s="244"/>
      <c r="BP35" s="244"/>
      <c r="BQ35" s="241">
        <v>29</v>
      </c>
      <c r="BR35" s="242"/>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33"/>
    </row>
    <row r="36" spans="1:131" ht="26.25" customHeight="1" x14ac:dyDescent="0.15">
      <c r="A36" s="245">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35"/>
      <c r="BK36" s="235"/>
      <c r="BL36" s="235"/>
      <c r="BM36" s="235"/>
      <c r="BN36" s="235"/>
      <c r="BO36" s="244"/>
      <c r="BP36" s="244"/>
      <c r="BQ36" s="241">
        <v>30</v>
      </c>
      <c r="BR36" s="242"/>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33"/>
    </row>
    <row r="37" spans="1:131" ht="26.25" customHeight="1" x14ac:dyDescent="0.15">
      <c r="A37" s="245">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35"/>
      <c r="BK37" s="235"/>
      <c r="BL37" s="235"/>
      <c r="BM37" s="235"/>
      <c r="BN37" s="235"/>
      <c r="BO37" s="244"/>
      <c r="BP37" s="244"/>
      <c r="BQ37" s="241">
        <v>31</v>
      </c>
      <c r="BR37" s="242"/>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33"/>
    </row>
    <row r="38" spans="1:131" ht="26.25" customHeight="1" x14ac:dyDescent="0.15">
      <c r="A38" s="245">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35"/>
      <c r="BK38" s="235"/>
      <c r="BL38" s="235"/>
      <c r="BM38" s="235"/>
      <c r="BN38" s="235"/>
      <c r="BO38" s="244"/>
      <c r="BP38" s="244"/>
      <c r="BQ38" s="241">
        <v>32</v>
      </c>
      <c r="BR38" s="242"/>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33"/>
    </row>
    <row r="39" spans="1:131" ht="26.25" customHeight="1" x14ac:dyDescent="0.15">
      <c r="A39" s="245">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35"/>
      <c r="BK39" s="235"/>
      <c r="BL39" s="235"/>
      <c r="BM39" s="235"/>
      <c r="BN39" s="235"/>
      <c r="BO39" s="244"/>
      <c r="BP39" s="244"/>
      <c r="BQ39" s="241">
        <v>33</v>
      </c>
      <c r="BR39" s="242"/>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33"/>
    </row>
    <row r="40" spans="1:131" ht="26.25" customHeight="1" x14ac:dyDescent="0.15">
      <c r="A40" s="241">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35"/>
      <c r="BK40" s="235"/>
      <c r="BL40" s="235"/>
      <c r="BM40" s="235"/>
      <c r="BN40" s="235"/>
      <c r="BO40" s="244"/>
      <c r="BP40" s="244"/>
      <c r="BQ40" s="241">
        <v>34</v>
      </c>
      <c r="BR40" s="242"/>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33"/>
    </row>
    <row r="41" spans="1:131" ht="26.25" customHeight="1" x14ac:dyDescent="0.15">
      <c r="A41" s="241">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35"/>
      <c r="BK41" s="235"/>
      <c r="BL41" s="235"/>
      <c r="BM41" s="235"/>
      <c r="BN41" s="235"/>
      <c r="BO41" s="244"/>
      <c r="BP41" s="244"/>
      <c r="BQ41" s="241">
        <v>35</v>
      </c>
      <c r="BR41" s="242"/>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33"/>
    </row>
    <row r="42" spans="1:131" ht="26.25" customHeight="1" x14ac:dyDescent="0.15">
      <c r="A42" s="241">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35"/>
      <c r="BK42" s="235"/>
      <c r="BL42" s="235"/>
      <c r="BM42" s="235"/>
      <c r="BN42" s="235"/>
      <c r="BO42" s="244"/>
      <c r="BP42" s="244"/>
      <c r="BQ42" s="241">
        <v>36</v>
      </c>
      <c r="BR42" s="242"/>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33"/>
    </row>
    <row r="43" spans="1:131" ht="26.25" customHeight="1" x14ac:dyDescent="0.15">
      <c r="A43" s="241">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35"/>
      <c r="BK43" s="235"/>
      <c r="BL43" s="235"/>
      <c r="BM43" s="235"/>
      <c r="BN43" s="235"/>
      <c r="BO43" s="244"/>
      <c r="BP43" s="244"/>
      <c r="BQ43" s="241">
        <v>37</v>
      </c>
      <c r="BR43" s="242"/>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33"/>
    </row>
    <row r="44" spans="1:131" ht="26.25" customHeight="1" x14ac:dyDescent="0.15">
      <c r="A44" s="241">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35"/>
      <c r="BK44" s="235"/>
      <c r="BL44" s="235"/>
      <c r="BM44" s="235"/>
      <c r="BN44" s="235"/>
      <c r="BO44" s="244"/>
      <c r="BP44" s="244"/>
      <c r="BQ44" s="241">
        <v>38</v>
      </c>
      <c r="BR44" s="242"/>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33"/>
    </row>
    <row r="45" spans="1:131" ht="26.25" customHeight="1" x14ac:dyDescent="0.15">
      <c r="A45" s="241">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35"/>
      <c r="BK45" s="235"/>
      <c r="BL45" s="235"/>
      <c r="BM45" s="235"/>
      <c r="BN45" s="235"/>
      <c r="BO45" s="244"/>
      <c r="BP45" s="244"/>
      <c r="BQ45" s="241">
        <v>39</v>
      </c>
      <c r="BR45" s="242"/>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33"/>
    </row>
    <row r="46" spans="1:131" ht="26.25" customHeight="1" x14ac:dyDescent="0.15">
      <c r="A46" s="241">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35"/>
      <c r="BK46" s="235"/>
      <c r="BL46" s="235"/>
      <c r="BM46" s="235"/>
      <c r="BN46" s="235"/>
      <c r="BO46" s="244"/>
      <c r="BP46" s="244"/>
      <c r="BQ46" s="241">
        <v>40</v>
      </c>
      <c r="BR46" s="242"/>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33"/>
    </row>
    <row r="47" spans="1:131" ht="26.25" customHeight="1" x14ac:dyDescent="0.15">
      <c r="A47" s="241">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35"/>
      <c r="BK47" s="235"/>
      <c r="BL47" s="235"/>
      <c r="BM47" s="235"/>
      <c r="BN47" s="235"/>
      <c r="BO47" s="244"/>
      <c r="BP47" s="244"/>
      <c r="BQ47" s="241">
        <v>41</v>
      </c>
      <c r="BR47" s="242"/>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33"/>
    </row>
    <row r="48" spans="1:131" ht="26.25" customHeight="1" x14ac:dyDescent="0.15">
      <c r="A48" s="241">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35"/>
      <c r="BK48" s="235"/>
      <c r="BL48" s="235"/>
      <c r="BM48" s="235"/>
      <c r="BN48" s="235"/>
      <c r="BO48" s="244"/>
      <c r="BP48" s="244"/>
      <c r="BQ48" s="241">
        <v>42</v>
      </c>
      <c r="BR48" s="242"/>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33"/>
    </row>
    <row r="49" spans="1:131" ht="26.25" customHeight="1" x14ac:dyDescent="0.15">
      <c r="A49" s="241">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35"/>
      <c r="BK49" s="235"/>
      <c r="BL49" s="235"/>
      <c r="BM49" s="235"/>
      <c r="BN49" s="235"/>
      <c r="BO49" s="244"/>
      <c r="BP49" s="244"/>
      <c r="BQ49" s="241">
        <v>43</v>
      </c>
      <c r="BR49" s="242"/>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33"/>
    </row>
    <row r="50" spans="1:131" ht="26.25" customHeight="1" x14ac:dyDescent="0.15">
      <c r="A50" s="241">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35"/>
      <c r="BK50" s="235"/>
      <c r="BL50" s="235"/>
      <c r="BM50" s="235"/>
      <c r="BN50" s="235"/>
      <c r="BO50" s="244"/>
      <c r="BP50" s="244"/>
      <c r="BQ50" s="241">
        <v>44</v>
      </c>
      <c r="BR50" s="242"/>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33"/>
    </row>
    <row r="51" spans="1:131" ht="26.25" customHeight="1" x14ac:dyDescent="0.15">
      <c r="A51" s="241">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35"/>
      <c r="BK51" s="235"/>
      <c r="BL51" s="235"/>
      <c r="BM51" s="235"/>
      <c r="BN51" s="235"/>
      <c r="BO51" s="244"/>
      <c r="BP51" s="244"/>
      <c r="BQ51" s="241">
        <v>45</v>
      </c>
      <c r="BR51" s="242"/>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33"/>
    </row>
    <row r="52" spans="1:131" ht="26.25" customHeight="1" x14ac:dyDescent="0.15">
      <c r="A52" s="241">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35"/>
      <c r="BK52" s="235"/>
      <c r="BL52" s="235"/>
      <c r="BM52" s="235"/>
      <c r="BN52" s="235"/>
      <c r="BO52" s="244"/>
      <c r="BP52" s="244"/>
      <c r="BQ52" s="241">
        <v>46</v>
      </c>
      <c r="BR52" s="242"/>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33"/>
    </row>
    <row r="53" spans="1:131" ht="26.25" customHeight="1" x14ac:dyDescent="0.15">
      <c r="A53" s="241">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35"/>
      <c r="BK53" s="235"/>
      <c r="BL53" s="235"/>
      <c r="BM53" s="235"/>
      <c r="BN53" s="235"/>
      <c r="BO53" s="244"/>
      <c r="BP53" s="244"/>
      <c r="BQ53" s="241">
        <v>47</v>
      </c>
      <c r="BR53" s="242"/>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33"/>
    </row>
    <row r="54" spans="1:131" ht="26.25" customHeight="1" x14ac:dyDescent="0.15">
      <c r="A54" s="241">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35"/>
      <c r="BK54" s="235"/>
      <c r="BL54" s="235"/>
      <c r="BM54" s="235"/>
      <c r="BN54" s="235"/>
      <c r="BO54" s="244"/>
      <c r="BP54" s="244"/>
      <c r="BQ54" s="241">
        <v>48</v>
      </c>
      <c r="BR54" s="242"/>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33"/>
    </row>
    <row r="55" spans="1:131" ht="26.25" customHeight="1" x14ac:dyDescent="0.15">
      <c r="A55" s="241">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35"/>
      <c r="BK55" s="235"/>
      <c r="BL55" s="235"/>
      <c r="BM55" s="235"/>
      <c r="BN55" s="235"/>
      <c r="BO55" s="244"/>
      <c r="BP55" s="244"/>
      <c r="BQ55" s="241">
        <v>49</v>
      </c>
      <c r="BR55" s="242"/>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33"/>
    </row>
    <row r="56" spans="1:131" ht="26.25" customHeight="1" x14ac:dyDescent="0.15">
      <c r="A56" s="241">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35"/>
      <c r="BK56" s="235"/>
      <c r="BL56" s="235"/>
      <c r="BM56" s="235"/>
      <c r="BN56" s="235"/>
      <c r="BO56" s="244"/>
      <c r="BP56" s="244"/>
      <c r="BQ56" s="241">
        <v>50</v>
      </c>
      <c r="BR56" s="242"/>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33"/>
    </row>
    <row r="57" spans="1:131" ht="26.25" customHeight="1" x14ac:dyDescent="0.15">
      <c r="A57" s="241">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35"/>
      <c r="BK57" s="235"/>
      <c r="BL57" s="235"/>
      <c r="BM57" s="235"/>
      <c r="BN57" s="235"/>
      <c r="BO57" s="244"/>
      <c r="BP57" s="244"/>
      <c r="BQ57" s="241">
        <v>51</v>
      </c>
      <c r="BR57" s="242"/>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33"/>
    </row>
    <row r="58" spans="1:131" ht="26.25" customHeight="1" x14ac:dyDescent="0.15">
      <c r="A58" s="241">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35"/>
      <c r="BK58" s="235"/>
      <c r="BL58" s="235"/>
      <c r="BM58" s="235"/>
      <c r="BN58" s="235"/>
      <c r="BO58" s="244"/>
      <c r="BP58" s="244"/>
      <c r="BQ58" s="241">
        <v>52</v>
      </c>
      <c r="BR58" s="242"/>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33"/>
    </row>
    <row r="59" spans="1:131" ht="26.25" customHeight="1" x14ac:dyDescent="0.15">
      <c r="A59" s="241">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35"/>
      <c r="BK59" s="235"/>
      <c r="BL59" s="235"/>
      <c r="BM59" s="235"/>
      <c r="BN59" s="235"/>
      <c r="BO59" s="244"/>
      <c r="BP59" s="244"/>
      <c r="BQ59" s="241">
        <v>53</v>
      </c>
      <c r="BR59" s="242"/>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33"/>
    </row>
    <row r="60" spans="1:131" ht="26.25" customHeight="1" x14ac:dyDescent="0.15">
      <c r="A60" s="241">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35"/>
      <c r="BK60" s="235"/>
      <c r="BL60" s="235"/>
      <c r="BM60" s="235"/>
      <c r="BN60" s="235"/>
      <c r="BO60" s="244"/>
      <c r="BP60" s="244"/>
      <c r="BQ60" s="241">
        <v>54</v>
      </c>
      <c r="BR60" s="242"/>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33"/>
    </row>
    <row r="61" spans="1:131" ht="26.25" customHeight="1" thickBot="1" x14ac:dyDescent="0.2">
      <c r="A61" s="241">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35"/>
      <c r="BK61" s="235"/>
      <c r="BL61" s="235"/>
      <c r="BM61" s="235"/>
      <c r="BN61" s="235"/>
      <c r="BO61" s="244"/>
      <c r="BP61" s="244"/>
      <c r="BQ61" s="241">
        <v>55</v>
      </c>
      <c r="BR61" s="242"/>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33"/>
    </row>
    <row r="62" spans="1:131" ht="26.25" customHeight="1" x14ac:dyDescent="0.15">
      <c r="A62" s="241">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416</v>
      </c>
      <c r="BK62" s="1057"/>
      <c r="BL62" s="1057"/>
      <c r="BM62" s="1057"/>
      <c r="BN62" s="1058"/>
      <c r="BO62" s="244"/>
      <c r="BP62" s="244"/>
      <c r="BQ62" s="241">
        <v>56</v>
      </c>
      <c r="BR62" s="242"/>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33"/>
    </row>
    <row r="63" spans="1:131" ht="26.25" customHeight="1" thickBot="1" x14ac:dyDescent="0.2">
      <c r="A63" s="243" t="s">
        <v>396</v>
      </c>
      <c r="B63" s="966" t="s">
        <v>417</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51"/>
      <c r="AF63" s="1046">
        <f>SUM(AF28:AJ62)</f>
        <v>3338</v>
      </c>
      <c r="AG63" s="988"/>
      <c r="AH63" s="988"/>
      <c r="AI63" s="988"/>
      <c r="AJ63" s="1047"/>
      <c r="AK63" s="1052"/>
      <c r="AL63" s="992"/>
      <c r="AM63" s="992"/>
      <c r="AN63" s="992"/>
      <c r="AO63" s="992"/>
      <c r="AP63" s="1046">
        <f>SUM(AP28:AT62)</f>
        <v>19806</v>
      </c>
      <c r="AQ63" s="988"/>
      <c r="AR63" s="988"/>
      <c r="AS63" s="988"/>
      <c r="AT63" s="1047"/>
      <c r="AU63" s="1046">
        <f>SUM(AU28:AY62)</f>
        <v>7654</v>
      </c>
      <c r="AV63" s="988"/>
      <c r="AW63" s="988"/>
      <c r="AX63" s="988"/>
      <c r="AY63" s="1047"/>
      <c r="AZ63" s="1048"/>
      <c r="BA63" s="1048"/>
      <c r="BB63" s="1048"/>
      <c r="BC63" s="1048"/>
      <c r="BD63" s="1048"/>
      <c r="BE63" s="989"/>
      <c r="BF63" s="989"/>
      <c r="BG63" s="989"/>
      <c r="BH63" s="989"/>
      <c r="BI63" s="990"/>
      <c r="BJ63" s="1049" t="s">
        <v>398</v>
      </c>
      <c r="BK63" s="982"/>
      <c r="BL63" s="982"/>
      <c r="BM63" s="982"/>
      <c r="BN63" s="1050"/>
      <c r="BO63" s="244"/>
      <c r="BP63" s="244"/>
      <c r="BQ63" s="241">
        <v>57</v>
      </c>
      <c r="BR63" s="242"/>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33"/>
    </row>
    <row r="65" spans="1:131" ht="26.25" customHeight="1" thickBot="1" x14ac:dyDescent="0.2">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33"/>
    </row>
    <row r="66" spans="1:131" ht="26.25" customHeight="1" x14ac:dyDescent="0.15">
      <c r="A66" s="1024" t="s">
        <v>419</v>
      </c>
      <c r="B66" s="1025"/>
      <c r="C66" s="1025"/>
      <c r="D66" s="1025"/>
      <c r="E66" s="1025"/>
      <c r="F66" s="1025"/>
      <c r="G66" s="1025"/>
      <c r="H66" s="1025"/>
      <c r="I66" s="1025"/>
      <c r="J66" s="1025"/>
      <c r="K66" s="1025"/>
      <c r="L66" s="1025"/>
      <c r="M66" s="1025"/>
      <c r="N66" s="1025"/>
      <c r="O66" s="1025"/>
      <c r="P66" s="1026"/>
      <c r="Q66" s="1030" t="s">
        <v>420</v>
      </c>
      <c r="R66" s="1031"/>
      <c r="S66" s="1031"/>
      <c r="T66" s="1031"/>
      <c r="U66" s="1032"/>
      <c r="V66" s="1030" t="s">
        <v>421</v>
      </c>
      <c r="W66" s="1031"/>
      <c r="X66" s="1031"/>
      <c r="Y66" s="1031"/>
      <c r="Z66" s="1032"/>
      <c r="AA66" s="1030" t="s">
        <v>422</v>
      </c>
      <c r="AB66" s="1031"/>
      <c r="AC66" s="1031"/>
      <c r="AD66" s="1031"/>
      <c r="AE66" s="1032"/>
      <c r="AF66" s="1036" t="s">
        <v>404</v>
      </c>
      <c r="AG66" s="1037"/>
      <c r="AH66" s="1037"/>
      <c r="AI66" s="1037"/>
      <c r="AJ66" s="1038"/>
      <c r="AK66" s="1030" t="s">
        <v>423</v>
      </c>
      <c r="AL66" s="1025"/>
      <c r="AM66" s="1025"/>
      <c r="AN66" s="1025"/>
      <c r="AO66" s="1026"/>
      <c r="AP66" s="1030" t="s">
        <v>424</v>
      </c>
      <c r="AQ66" s="1031"/>
      <c r="AR66" s="1031"/>
      <c r="AS66" s="1031"/>
      <c r="AT66" s="1032"/>
      <c r="AU66" s="1030" t="s">
        <v>425</v>
      </c>
      <c r="AV66" s="1031"/>
      <c r="AW66" s="1031"/>
      <c r="AX66" s="1031"/>
      <c r="AY66" s="1032"/>
      <c r="AZ66" s="1030" t="s">
        <v>383</v>
      </c>
      <c r="BA66" s="1031"/>
      <c r="BB66" s="1031"/>
      <c r="BC66" s="1031"/>
      <c r="BD66" s="1044"/>
      <c r="BE66" s="244"/>
      <c r="BF66" s="244"/>
      <c r="BG66" s="244"/>
      <c r="BH66" s="244"/>
      <c r="BI66" s="244"/>
      <c r="BJ66" s="244"/>
      <c r="BK66" s="244"/>
      <c r="BL66" s="244"/>
      <c r="BM66" s="244"/>
      <c r="BN66" s="244"/>
      <c r="BO66" s="244"/>
      <c r="BP66" s="244"/>
      <c r="BQ66" s="241">
        <v>60</v>
      </c>
      <c r="BR66" s="246"/>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33"/>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44"/>
      <c r="BF67" s="244"/>
      <c r="BG67" s="244"/>
      <c r="BH67" s="244"/>
      <c r="BI67" s="244"/>
      <c r="BJ67" s="244"/>
      <c r="BK67" s="244"/>
      <c r="BL67" s="244"/>
      <c r="BM67" s="244"/>
      <c r="BN67" s="244"/>
      <c r="BO67" s="244"/>
      <c r="BP67" s="244"/>
      <c r="BQ67" s="241">
        <v>61</v>
      </c>
      <c r="BR67" s="246"/>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33"/>
    </row>
    <row r="68" spans="1:131" ht="26.25" customHeight="1" thickTop="1" x14ac:dyDescent="0.15">
      <c r="A68" s="239">
        <v>1</v>
      </c>
      <c r="B68" s="1014" t="s">
        <v>601</v>
      </c>
      <c r="C68" s="1015"/>
      <c r="D68" s="1015"/>
      <c r="E68" s="1015"/>
      <c r="F68" s="1015"/>
      <c r="G68" s="1015"/>
      <c r="H68" s="1015"/>
      <c r="I68" s="1015"/>
      <c r="J68" s="1015"/>
      <c r="K68" s="1015"/>
      <c r="L68" s="1015"/>
      <c r="M68" s="1015"/>
      <c r="N68" s="1015"/>
      <c r="O68" s="1015"/>
      <c r="P68" s="1016"/>
      <c r="Q68" s="1017">
        <v>978</v>
      </c>
      <c r="R68" s="1011"/>
      <c r="S68" s="1011"/>
      <c r="T68" s="1011"/>
      <c r="U68" s="1011"/>
      <c r="V68" s="1011">
        <v>948</v>
      </c>
      <c r="W68" s="1011"/>
      <c r="X68" s="1011"/>
      <c r="Y68" s="1011"/>
      <c r="Z68" s="1011"/>
      <c r="AA68" s="1011">
        <v>30</v>
      </c>
      <c r="AB68" s="1011"/>
      <c r="AC68" s="1011"/>
      <c r="AD68" s="1011"/>
      <c r="AE68" s="1011"/>
      <c r="AF68" s="1011">
        <v>30</v>
      </c>
      <c r="AG68" s="1011"/>
      <c r="AH68" s="1011"/>
      <c r="AI68" s="1011"/>
      <c r="AJ68" s="1011"/>
      <c r="AK68" s="1011">
        <v>66</v>
      </c>
      <c r="AL68" s="1011"/>
      <c r="AM68" s="1011"/>
      <c r="AN68" s="1011"/>
      <c r="AO68" s="1011"/>
      <c r="AP68" s="1011" t="s">
        <v>524</v>
      </c>
      <c r="AQ68" s="1011"/>
      <c r="AR68" s="1011"/>
      <c r="AS68" s="1011"/>
      <c r="AT68" s="1011"/>
      <c r="AU68" s="1011" t="s">
        <v>524</v>
      </c>
      <c r="AV68" s="1011"/>
      <c r="AW68" s="1011"/>
      <c r="AX68" s="1011"/>
      <c r="AY68" s="1011"/>
      <c r="AZ68" s="1012"/>
      <c r="BA68" s="1012"/>
      <c r="BB68" s="1012"/>
      <c r="BC68" s="1012"/>
      <c r="BD68" s="1013"/>
      <c r="BE68" s="244"/>
      <c r="BF68" s="244"/>
      <c r="BG68" s="244"/>
      <c r="BH68" s="244"/>
      <c r="BI68" s="244"/>
      <c r="BJ68" s="244"/>
      <c r="BK68" s="244"/>
      <c r="BL68" s="244"/>
      <c r="BM68" s="244"/>
      <c r="BN68" s="244"/>
      <c r="BO68" s="244"/>
      <c r="BP68" s="244"/>
      <c r="BQ68" s="241">
        <v>62</v>
      </c>
      <c r="BR68" s="246"/>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33"/>
    </row>
    <row r="69" spans="1:131" ht="26.25" customHeight="1" x14ac:dyDescent="0.15">
      <c r="A69" s="241">
        <v>2</v>
      </c>
      <c r="B69" s="1003" t="s">
        <v>595</v>
      </c>
      <c r="C69" s="1004"/>
      <c r="D69" s="1004"/>
      <c r="E69" s="1004"/>
      <c r="F69" s="1004"/>
      <c r="G69" s="1004"/>
      <c r="H69" s="1004"/>
      <c r="I69" s="1004"/>
      <c r="J69" s="1004"/>
      <c r="K69" s="1004"/>
      <c r="L69" s="1004"/>
      <c r="M69" s="1004"/>
      <c r="N69" s="1004"/>
      <c r="O69" s="1004"/>
      <c r="P69" s="1005"/>
      <c r="Q69" s="1006">
        <v>296</v>
      </c>
      <c r="R69" s="1000"/>
      <c r="S69" s="1000"/>
      <c r="T69" s="1000"/>
      <c r="U69" s="1000"/>
      <c r="V69" s="1000">
        <v>182</v>
      </c>
      <c r="W69" s="1000"/>
      <c r="X69" s="1000"/>
      <c r="Y69" s="1000"/>
      <c r="Z69" s="1000"/>
      <c r="AA69" s="1000">
        <v>115</v>
      </c>
      <c r="AB69" s="1000"/>
      <c r="AC69" s="1000"/>
      <c r="AD69" s="1000"/>
      <c r="AE69" s="1000"/>
      <c r="AF69" s="1000">
        <v>115</v>
      </c>
      <c r="AG69" s="1000"/>
      <c r="AH69" s="1000"/>
      <c r="AI69" s="1000"/>
      <c r="AJ69" s="1000"/>
      <c r="AK69" s="1000">
        <v>15</v>
      </c>
      <c r="AL69" s="1000"/>
      <c r="AM69" s="1000"/>
      <c r="AN69" s="1000"/>
      <c r="AO69" s="1000"/>
      <c r="AP69" s="1000" t="s">
        <v>524</v>
      </c>
      <c r="AQ69" s="1000"/>
      <c r="AR69" s="1000"/>
      <c r="AS69" s="1000"/>
      <c r="AT69" s="1000"/>
      <c r="AU69" s="1000" t="s">
        <v>524</v>
      </c>
      <c r="AV69" s="1000"/>
      <c r="AW69" s="1000"/>
      <c r="AX69" s="1000"/>
      <c r="AY69" s="1000"/>
      <c r="AZ69" s="1001"/>
      <c r="BA69" s="1001"/>
      <c r="BB69" s="1001"/>
      <c r="BC69" s="1001"/>
      <c r="BD69" s="1002"/>
      <c r="BE69" s="244"/>
      <c r="BF69" s="244"/>
      <c r="BG69" s="244"/>
      <c r="BH69" s="244"/>
      <c r="BI69" s="244"/>
      <c r="BJ69" s="244"/>
      <c r="BK69" s="244"/>
      <c r="BL69" s="244"/>
      <c r="BM69" s="244"/>
      <c r="BN69" s="244"/>
      <c r="BO69" s="244"/>
      <c r="BP69" s="244"/>
      <c r="BQ69" s="241">
        <v>63</v>
      </c>
      <c r="BR69" s="246"/>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33"/>
    </row>
    <row r="70" spans="1:131" ht="26.25" customHeight="1" x14ac:dyDescent="0.15">
      <c r="A70" s="241">
        <v>3</v>
      </c>
      <c r="B70" s="1003" t="s">
        <v>588</v>
      </c>
      <c r="C70" s="1004"/>
      <c r="D70" s="1004"/>
      <c r="E70" s="1004"/>
      <c r="F70" s="1004"/>
      <c r="G70" s="1004"/>
      <c r="H70" s="1004"/>
      <c r="I70" s="1004"/>
      <c r="J70" s="1004"/>
      <c r="K70" s="1004"/>
      <c r="L70" s="1004"/>
      <c r="M70" s="1004"/>
      <c r="N70" s="1004"/>
      <c r="O70" s="1004"/>
      <c r="P70" s="1005"/>
      <c r="Q70" s="1006">
        <v>25692</v>
      </c>
      <c r="R70" s="1000"/>
      <c r="S70" s="1000"/>
      <c r="T70" s="1000"/>
      <c r="U70" s="1000"/>
      <c r="V70" s="1000">
        <v>25539</v>
      </c>
      <c r="W70" s="1000"/>
      <c r="X70" s="1000"/>
      <c r="Y70" s="1000"/>
      <c r="Z70" s="1000"/>
      <c r="AA70" s="1000">
        <v>154</v>
      </c>
      <c r="AB70" s="1000"/>
      <c r="AC70" s="1000"/>
      <c r="AD70" s="1000"/>
      <c r="AE70" s="1000"/>
      <c r="AF70" s="1000">
        <v>154</v>
      </c>
      <c r="AG70" s="1000"/>
      <c r="AH70" s="1000"/>
      <c r="AI70" s="1000"/>
      <c r="AJ70" s="1000"/>
      <c r="AK70" s="1000">
        <v>121</v>
      </c>
      <c r="AL70" s="1000"/>
      <c r="AM70" s="1000"/>
      <c r="AN70" s="1000"/>
      <c r="AO70" s="1000"/>
      <c r="AP70" s="1000" t="s">
        <v>524</v>
      </c>
      <c r="AQ70" s="1000"/>
      <c r="AR70" s="1000"/>
      <c r="AS70" s="1000"/>
      <c r="AT70" s="1000"/>
      <c r="AU70" s="1000" t="s">
        <v>524</v>
      </c>
      <c r="AV70" s="1000"/>
      <c r="AW70" s="1000"/>
      <c r="AX70" s="1000"/>
      <c r="AY70" s="1000"/>
      <c r="AZ70" s="1001"/>
      <c r="BA70" s="1001"/>
      <c r="BB70" s="1001"/>
      <c r="BC70" s="1001"/>
      <c r="BD70" s="1002"/>
      <c r="BE70" s="244"/>
      <c r="BF70" s="244"/>
      <c r="BG70" s="244"/>
      <c r="BH70" s="244"/>
      <c r="BI70" s="244"/>
      <c r="BJ70" s="244"/>
      <c r="BK70" s="244"/>
      <c r="BL70" s="244"/>
      <c r="BM70" s="244"/>
      <c r="BN70" s="244"/>
      <c r="BO70" s="244"/>
      <c r="BP70" s="244"/>
      <c r="BQ70" s="241">
        <v>64</v>
      </c>
      <c r="BR70" s="246"/>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33"/>
    </row>
    <row r="71" spans="1:131" ht="26.25" customHeight="1" x14ac:dyDescent="0.15">
      <c r="A71" s="241">
        <v>4</v>
      </c>
      <c r="B71" s="1003" t="s">
        <v>589</v>
      </c>
      <c r="C71" s="1004"/>
      <c r="D71" s="1004"/>
      <c r="E71" s="1004"/>
      <c r="F71" s="1004"/>
      <c r="G71" s="1004"/>
      <c r="H71" s="1004"/>
      <c r="I71" s="1004"/>
      <c r="J71" s="1004"/>
      <c r="K71" s="1004"/>
      <c r="L71" s="1004"/>
      <c r="M71" s="1004"/>
      <c r="N71" s="1004"/>
      <c r="O71" s="1004"/>
      <c r="P71" s="1005"/>
      <c r="Q71" s="1006">
        <v>10890</v>
      </c>
      <c r="R71" s="1000"/>
      <c r="S71" s="1000"/>
      <c r="T71" s="1000"/>
      <c r="U71" s="1000"/>
      <c r="V71" s="1000">
        <v>10666</v>
      </c>
      <c r="W71" s="1000"/>
      <c r="X71" s="1000"/>
      <c r="Y71" s="1000"/>
      <c r="Z71" s="1000"/>
      <c r="AA71" s="1000">
        <v>224</v>
      </c>
      <c r="AB71" s="1000"/>
      <c r="AC71" s="1000"/>
      <c r="AD71" s="1000"/>
      <c r="AE71" s="1000"/>
      <c r="AF71" s="1000">
        <v>2220</v>
      </c>
      <c r="AG71" s="1000"/>
      <c r="AH71" s="1000"/>
      <c r="AI71" s="1000"/>
      <c r="AJ71" s="1000"/>
      <c r="AK71" s="1000" t="s">
        <v>524</v>
      </c>
      <c r="AL71" s="1000"/>
      <c r="AM71" s="1000"/>
      <c r="AN71" s="1000"/>
      <c r="AO71" s="1000"/>
      <c r="AP71" s="1000" t="s">
        <v>524</v>
      </c>
      <c r="AQ71" s="1000"/>
      <c r="AR71" s="1000"/>
      <c r="AS71" s="1000"/>
      <c r="AT71" s="1000"/>
      <c r="AU71" s="1000" t="s">
        <v>524</v>
      </c>
      <c r="AV71" s="1000"/>
      <c r="AW71" s="1000"/>
      <c r="AX71" s="1000"/>
      <c r="AY71" s="1000"/>
      <c r="AZ71" s="1001"/>
      <c r="BA71" s="1001"/>
      <c r="BB71" s="1001"/>
      <c r="BC71" s="1001"/>
      <c r="BD71" s="1002"/>
      <c r="BE71" s="244"/>
      <c r="BF71" s="244"/>
      <c r="BG71" s="244"/>
      <c r="BH71" s="244"/>
      <c r="BI71" s="244"/>
      <c r="BJ71" s="244"/>
      <c r="BK71" s="244"/>
      <c r="BL71" s="244"/>
      <c r="BM71" s="244"/>
      <c r="BN71" s="244"/>
      <c r="BO71" s="244"/>
      <c r="BP71" s="244"/>
      <c r="BQ71" s="241">
        <v>65</v>
      </c>
      <c r="BR71" s="246"/>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33"/>
    </row>
    <row r="72" spans="1:131" ht="26.25" customHeight="1" x14ac:dyDescent="0.15">
      <c r="A72" s="241">
        <v>5</v>
      </c>
      <c r="B72" s="1003" t="s">
        <v>590</v>
      </c>
      <c r="C72" s="1004"/>
      <c r="D72" s="1004"/>
      <c r="E72" s="1004"/>
      <c r="F72" s="1004"/>
      <c r="G72" s="1004"/>
      <c r="H72" s="1004"/>
      <c r="I72" s="1004"/>
      <c r="J72" s="1004"/>
      <c r="K72" s="1004"/>
      <c r="L72" s="1004"/>
      <c r="M72" s="1004"/>
      <c r="N72" s="1004"/>
      <c r="O72" s="1004"/>
      <c r="P72" s="1005"/>
      <c r="Q72" s="1006">
        <v>9272</v>
      </c>
      <c r="R72" s="1000"/>
      <c r="S72" s="1000"/>
      <c r="T72" s="1000"/>
      <c r="U72" s="1000"/>
      <c r="V72" s="1000">
        <v>8780</v>
      </c>
      <c r="W72" s="1000"/>
      <c r="X72" s="1000"/>
      <c r="Y72" s="1000"/>
      <c r="Z72" s="1000"/>
      <c r="AA72" s="1000">
        <v>492</v>
      </c>
      <c r="AB72" s="1000"/>
      <c r="AC72" s="1000"/>
      <c r="AD72" s="1000"/>
      <c r="AE72" s="1000"/>
      <c r="AF72" s="1000">
        <v>492</v>
      </c>
      <c r="AG72" s="1000"/>
      <c r="AH72" s="1000"/>
      <c r="AI72" s="1000"/>
      <c r="AJ72" s="1000"/>
      <c r="AK72" s="1000" t="s">
        <v>524</v>
      </c>
      <c r="AL72" s="1000"/>
      <c r="AM72" s="1000"/>
      <c r="AN72" s="1000"/>
      <c r="AO72" s="1000"/>
      <c r="AP72" s="1000">
        <v>222</v>
      </c>
      <c r="AQ72" s="1000"/>
      <c r="AR72" s="1000"/>
      <c r="AS72" s="1000"/>
      <c r="AT72" s="1000"/>
      <c r="AU72" s="1000">
        <v>10</v>
      </c>
      <c r="AV72" s="1000"/>
      <c r="AW72" s="1000"/>
      <c r="AX72" s="1000"/>
      <c r="AY72" s="1000"/>
      <c r="AZ72" s="1001"/>
      <c r="BA72" s="1001"/>
      <c r="BB72" s="1001"/>
      <c r="BC72" s="1001"/>
      <c r="BD72" s="1002"/>
      <c r="BE72" s="244"/>
      <c r="BF72" s="244"/>
      <c r="BG72" s="244"/>
      <c r="BH72" s="244"/>
      <c r="BI72" s="244"/>
      <c r="BJ72" s="244"/>
      <c r="BK72" s="244"/>
      <c r="BL72" s="244"/>
      <c r="BM72" s="244"/>
      <c r="BN72" s="244"/>
      <c r="BO72" s="244"/>
      <c r="BP72" s="244"/>
      <c r="BQ72" s="241">
        <v>66</v>
      </c>
      <c r="BR72" s="246"/>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33"/>
    </row>
    <row r="73" spans="1:131" ht="26.25" customHeight="1" x14ac:dyDescent="0.15">
      <c r="A73" s="241">
        <v>6</v>
      </c>
      <c r="B73" s="1003" t="s">
        <v>591</v>
      </c>
      <c r="C73" s="1004"/>
      <c r="D73" s="1004"/>
      <c r="E73" s="1004"/>
      <c r="F73" s="1004"/>
      <c r="G73" s="1004"/>
      <c r="H73" s="1004"/>
      <c r="I73" s="1004"/>
      <c r="J73" s="1004"/>
      <c r="K73" s="1004"/>
      <c r="L73" s="1004"/>
      <c r="M73" s="1004"/>
      <c r="N73" s="1004"/>
      <c r="O73" s="1004"/>
      <c r="P73" s="1005"/>
      <c r="Q73" s="1006">
        <v>284</v>
      </c>
      <c r="R73" s="1000"/>
      <c r="S73" s="1000"/>
      <c r="T73" s="1000"/>
      <c r="U73" s="1000"/>
      <c r="V73" s="1000">
        <v>267</v>
      </c>
      <c r="W73" s="1000"/>
      <c r="X73" s="1000"/>
      <c r="Y73" s="1000"/>
      <c r="Z73" s="1000"/>
      <c r="AA73" s="1000">
        <v>17</v>
      </c>
      <c r="AB73" s="1000"/>
      <c r="AC73" s="1000"/>
      <c r="AD73" s="1000"/>
      <c r="AE73" s="1000"/>
      <c r="AF73" s="1000">
        <v>17</v>
      </c>
      <c r="AG73" s="1000"/>
      <c r="AH73" s="1000"/>
      <c r="AI73" s="1000"/>
      <c r="AJ73" s="1000"/>
      <c r="AK73" s="1000" t="s">
        <v>524</v>
      </c>
      <c r="AL73" s="1000"/>
      <c r="AM73" s="1000"/>
      <c r="AN73" s="1000"/>
      <c r="AO73" s="1000"/>
      <c r="AP73" s="1000" t="s">
        <v>524</v>
      </c>
      <c r="AQ73" s="1000"/>
      <c r="AR73" s="1000"/>
      <c r="AS73" s="1000"/>
      <c r="AT73" s="1000"/>
      <c r="AU73" s="1000" t="s">
        <v>524</v>
      </c>
      <c r="AV73" s="1000"/>
      <c r="AW73" s="1000"/>
      <c r="AX73" s="1000"/>
      <c r="AY73" s="1000"/>
      <c r="AZ73" s="1001"/>
      <c r="BA73" s="1001"/>
      <c r="BB73" s="1001"/>
      <c r="BC73" s="1001"/>
      <c r="BD73" s="1002"/>
      <c r="BE73" s="244"/>
      <c r="BF73" s="244"/>
      <c r="BG73" s="244"/>
      <c r="BH73" s="244"/>
      <c r="BI73" s="244"/>
      <c r="BJ73" s="244"/>
      <c r="BK73" s="244"/>
      <c r="BL73" s="244"/>
      <c r="BM73" s="244"/>
      <c r="BN73" s="244"/>
      <c r="BO73" s="244"/>
      <c r="BP73" s="244"/>
      <c r="BQ73" s="241">
        <v>67</v>
      </c>
      <c r="BR73" s="246"/>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33"/>
    </row>
    <row r="74" spans="1:131" ht="26.25" customHeight="1" x14ac:dyDescent="0.15">
      <c r="A74" s="241">
        <v>7</v>
      </c>
      <c r="B74" s="1003" t="s">
        <v>592</v>
      </c>
      <c r="C74" s="1004"/>
      <c r="D74" s="1004"/>
      <c r="E74" s="1004"/>
      <c r="F74" s="1004"/>
      <c r="G74" s="1004"/>
      <c r="H74" s="1004"/>
      <c r="I74" s="1004"/>
      <c r="J74" s="1004"/>
      <c r="K74" s="1004"/>
      <c r="L74" s="1004"/>
      <c r="M74" s="1004"/>
      <c r="N74" s="1004"/>
      <c r="O74" s="1004"/>
      <c r="P74" s="1005"/>
      <c r="Q74" s="1006">
        <v>6282</v>
      </c>
      <c r="R74" s="1000">
        <v>6933</v>
      </c>
      <c r="S74" s="1000">
        <v>6933</v>
      </c>
      <c r="T74" s="1000">
        <v>6933</v>
      </c>
      <c r="U74" s="1000">
        <v>6933</v>
      </c>
      <c r="V74" s="1000">
        <v>6206</v>
      </c>
      <c r="W74" s="1000">
        <v>6850</v>
      </c>
      <c r="X74" s="1000">
        <v>6850</v>
      </c>
      <c r="Y74" s="1000">
        <v>6850</v>
      </c>
      <c r="Z74" s="1000">
        <v>6850</v>
      </c>
      <c r="AA74" s="1000">
        <v>76</v>
      </c>
      <c r="AB74" s="1000">
        <v>82</v>
      </c>
      <c r="AC74" s="1000">
        <v>82</v>
      </c>
      <c r="AD74" s="1000">
        <v>82</v>
      </c>
      <c r="AE74" s="1000">
        <v>82</v>
      </c>
      <c r="AF74" s="1000">
        <v>76</v>
      </c>
      <c r="AG74" s="1000">
        <v>82</v>
      </c>
      <c r="AH74" s="1000">
        <v>82</v>
      </c>
      <c r="AI74" s="1000">
        <v>82</v>
      </c>
      <c r="AJ74" s="1000">
        <v>82</v>
      </c>
      <c r="AK74" s="1000">
        <v>1908</v>
      </c>
      <c r="AL74" s="1000">
        <v>2485</v>
      </c>
      <c r="AM74" s="1000">
        <v>2485</v>
      </c>
      <c r="AN74" s="1000">
        <v>2485</v>
      </c>
      <c r="AO74" s="1000">
        <v>2485</v>
      </c>
      <c r="AP74" s="1000" t="s">
        <v>524</v>
      </c>
      <c r="AQ74" s="1000"/>
      <c r="AR74" s="1000"/>
      <c r="AS74" s="1000"/>
      <c r="AT74" s="1000"/>
      <c r="AU74" s="1000" t="s">
        <v>524</v>
      </c>
      <c r="AV74" s="1000"/>
      <c r="AW74" s="1000"/>
      <c r="AX74" s="1000"/>
      <c r="AY74" s="1000"/>
      <c r="AZ74" s="1001"/>
      <c r="BA74" s="1001"/>
      <c r="BB74" s="1001"/>
      <c r="BC74" s="1001"/>
      <c r="BD74" s="1002"/>
      <c r="BE74" s="244"/>
      <c r="BF74" s="244"/>
      <c r="BG74" s="244"/>
      <c r="BH74" s="244"/>
      <c r="BI74" s="244"/>
      <c r="BJ74" s="244"/>
      <c r="BK74" s="244"/>
      <c r="BL74" s="244"/>
      <c r="BM74" s="244"/>
      <c r="BN74" s="244"/>
      <c r="BO74" s="244"/>
      <c r="BP74" s="244"/>
      <c r="BQ74" s="241">
        <v>68</v>
      </c>
      <c r="BR74" s="246"/>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33"/>
    </row>
    <row r="75" spans="1:131" ht="26.25" customHeight="1" x14ac:dyDescent="0.15">
      <c r="A75" s="241">
        <v>8</v>
      </c>
      <c r="B75" s="1003" t="s">
        <v>593</v>
      </c>
      <c r="C75" s="1004"/>
      <c r="D75" s="1004"/>
      <c r="E75" s="1004"/>
      <c r="F75" s="1004"/>
      <c r="G75" s="1004"/>
      <c r="H75" s="1004"/>
      <c r="I75" s="1004"/>
      <c r="J75" s="1004"/>
      <c r="K75" s="1004"/>
      <c r="L75" s="1004"/>
      <c r="M75" s="1004"/>
      <c r="N75" s="1004"/>
      <c r="O75" s="1004"/>
      <c r="P75" s="1005"/>
      <c r="Q75" s="1007">
        <v>1478091</v>
      </c>
      <c r="R75" s="1008">
        <v>1385861</v>
      </c>
      <c r="S75" s="1008">
        <v>1385861</v>
      </c>
      <c r="T75" s="1008">
        <v>1385861</v>
      </c>
      <c r="U75" s="1009">
        <v>1385861</v>
      </c>
      <c r="V75" s="1010">
        <v>1440066</v>
      </c>
      <c r="W75" s="1008">
        <v>1346246</v>
      </c>
      <c r="X75" s="1008">
        <v>1346246</v>
      </c>
      <c r="Y75" s="1008">
        <v>1346246</v>
      </c>
      <c r="Z75" s="1009">
        <v>1346246</v>
      </c>
      <c r="AA75" s="1010">
        <v>38025</v>
      </c>
      <c r="AB75" s="1008">
        <v>39615</v>
      </c>
      <c r="AC75" s="1008">
        <v>39615</v>
      </c>
      <c r="AD75" s="1008">
        <v>39615</v>
      </c>
      <c r="AE75" s="1009">
        <v>39615</v>
      </c>
      <c r="AF75" s="1010">
        <v>38025</v>
      </c>
      <c r="AG75" s="1008">
        <v>39615</v>
      </c>
      <c r="AH75" s="1008">
        <v>39615</v>
      </c>
      <c r="AI75" s="1008">
        <v>39615</v>
      </c>
      <c r="AJ75" s="1009">
        <v>39615</v>
      </c>
      <c r="AK75" s="1010">
        <v>17867</v>
      </c>
      <c r="AL75" s="1008">
        <v>13582</v>
      </c>
      <c r="AM75" s="1008">
        <v>13582</v>
      </c>
      <c r="AN75" s="1008">
        <v>13582</v>
      </c>
      <c r="AO75" s="1009">
        <v>13582</v>
      </c>
      <c r="AP75" s="1010" t="s">
        <v>524</v>
      </c>
      <c r="AQ75" s="1008"/>
      <c r="AR75" s="1008"/>
      <c r="AS75" s="1008"/>
      <c r="AT75" s="1009"/>
      <c r="AU75" s="1010" t="s">
        <v>524</v>
      </c>
      <c r="AV75" s="1008"/>
      <c r="AW75" s="1008"/>
      <c r="AX75" s="1008"/>
      <c r="AY75" s="1009"/>
      <c r="AZ75" s="1001"/>
      <c r="BA75" s="1001"/>
      <c r="BB75" s="1001"/>
      <c r="BC75" s="1001"/>
      <c r="BD75" s="1002"/>
      <c r="BE75" s="244"/>
      <c r="BF75" s="244"/>
      <c r="BG75" s="244"/>
      <c r="BH75" s="244"/>
      <c r="BI75" s="244"/>
      <c r="BJ75" s="244"/>
      <c r="BK75" s="244"/>
      <c r="BL75" s="244"/>
      <c r="BM75" s="244"/>
      <c r="BN75" s="244"/>
      <c r="BO75" s="244"/>
      <c r="BP75" s="244"/>
      <c r="BQ75" s="241">
        <v>69</v>
      </c>
      <c r="BR75" s="246"/>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33"/>
    </row>
    <row r="76" spans="1:131" ht="26.25" customHeight="1" x14ac:dyDescent="0.15">
      <c r="A76" s="241">
        <v>9</v>
      </c>
      <c r="B76" s="1003" t="s">
        <v>594</v>
      </c>
      <c r="C76" s="1004"/>
      <c r="D76" s="1004"/>
      <c r="E76" s="1004"/>
      <c r="F76" s="1004"/>
      <c r="G76" s="1004"/>
      <c r="H76" s="1004"/>
      <c r="I76" s="1004"/>
      <c r="J76" s="1004"/>
      <c r="K76" s="1004"/>
      <c r="L76" s="1004"/>
      <c r="M76" s="1004"/>
      <c r="N76" s="1004"/>
      <c r="O76" s="1004"/>
      <c r="P76" s="1005"/>
      <c r="Q76" s="1007">
        <v>1378</v>
      </c>
      <c r="R76" s="1008"/>
      <c r="S76" s="1008"/>
      <c r="T76" s="1008"/>
      <c r="U76" s="1009"/>
      <c r="V76" s="1010">
        <v>1271</v>
      </c>
      <c r="W76" s="1008"/>
      <c r="X76" s="1008"/>
      <c r="Y76" s="1008"/>
      <c r="Z76" s="1009"/>
      <c r="AA76" s="1010">
        <v>107</v>
      </c>
      <c r="AB76" s="1008"/>
      <c r="AC76" s="1008"/>
      <c r="AD76" s="1008"/>
      <c r="AE76" s="1009"/>
      <c r="AF76" s="1010">
        <v>107</v>
      </c>
      <c r="AG76" s="1008"/>
      <c r="AH76" s="1008"/>
      <c r="AI76" s="1008"/>
      <c r="AJ76" s="1009"/>
      <c r="AK76" s="1010" t="s">
        <v>524</v>
      </c>
      <c r="AL76" s="1008"/>
      <c r="AM76" s="1008"/>
      <c r="AN76" s="1008"/>
      <c r="AO76" s="1009"/>
      <c r="AP76" s="1010">
        <v>11419</v>
      </c>
      <c r="AQ76" s="1008"/>
      <c r="AR76" s="1008"/>
      <c r="AS76" s="1008"/>
      <c r="AT76" s="1009"/>
      <c r="AU76" s="1010">
        <v>3806</v>
      </c>
      <c r="AV76" s="1008"/>
      <c r="AW76" s="1008"/>
      <c r="AX76" s="1008"/>
      <c r="AY76" s="1009"/>
      <c r="AZ76" s="1001"/>
      <c r="BA76" s="1001"/>
      <c r="BB76" s="1001"/>
      <c r="BC76" s="1001"/>
      <c r="BD76" s="1002"/>
      <c r="BE76" s="244"/>
      <c r="BF76" s="244"/>
      <c r="BG76" s="244"/>
      <c r="BH76" s="244"/>
      <c r="BI76" s="244"/>
      <c r="BJ76" s="244"/>
      <c r="BK76" s="244"/>
      <c r="BL76" s="244"/>
      <c r="BM76" s="244"/>
      <c r="BN76" s="244"/>
      <c r="BO76" s="244"/>
      <c r="BP76" s="244"/>
      <c r="BQ76" s="241">
        <v>70</v>
      </c>
      <c r="BR76" s="246"/>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33"/>
    </row>
    <row r="77" spans="1:131" ht="26.25" customHeight="1" x14ac:dyDescent="0.15">
      <c r="A77" s="241">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44"/>
      <c r="BF77" s="244"/>
      <c r="BG77" s="244"/>
      <c r="BH77" s="244"/>
      <c r="BI77" s="244"/>
      <c r="BJ77" s="244"/>
      <c r="BK77" s="244"/>
      <c r="BL77" s="244"/>
      <c r="BM77" s="244"/>
      <c r="BN77" s="244"/>
      <c r="BO77" s="244"/>
      <c r="BP77" s="244"/>
      <c r="BQ77" s="241">
        <v>71</v>
      </c>
      <c r="BR77" s="246"/>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33"/>
    </row>
    <row r="78" spans="1:131" ht="26.25" customHeight="1" x14ac:dyDescent="0.15">
      <c r="A78" s="241">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44"/>
      <c r="BF78" s="244"/>
      <c r="BG78" s="244"/>
      <c r="BH78" s="244"/>
      <c r="BI78" s="244"/>
      <c r="BJ78" s="233"/>
      <c r="BK78" s="233"/>
      <c r="BL78" s="233"/>
      <c r="BM78" s="233"/>
      <c r="BN78" s="233"/>
      <c r="BO78" s="244"/>
      <c r="BP78" s="244"/>
      <c r="BQ78" s="241">
        <v>72</v>
      </c>
      <c r="BR78" s="246"/>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33"/>
    </row>
    <row r="79" spans="1:131" ht="26.25" customHeight="1" x14ac:dyDescent="0.15">
      <c r="A79" s="241">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44"/>
      <c r="BF79" s="244"/>
      <c r="BG79" s="244"/>
      <c r="BH79" s="244"/>
      <c r="BI79" s="244"/>
      <c r="BJ79" s="233"/>
      <c r="BK79" s="233"/>
      <c r="BL79" s="233"/>
      <c r="BM79" s="233"/>
      <c r="BN79" s="233"/>
      <c r="BO79" s="244"/>
      <c r="BP79" s="244"/>
      <c r="BQ79" s="241">
        <v>73</v>
      </c>
      <c r="BR79" s="246"/>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33"/>
    </row>
    <row r="80" spans="1:131" ht="26.25" customHeight="1" x14ac:dyDescent="0.15">
      <c r="A80" s="241">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44"/>
      <c r="BF80" s="244"/>
      <c r="BG80" s="244"/>
      <c r="BH80" s="244"/>
      <c r="BI80" s="244"/>
      <c r="BJ80" s="244"/>
      <c r="BK80" s="244"/>
      <c r="BL80" s="244"/>
      <c r="BM80" s="244"/>
      <c r="BN80" s="244"/>
      <c r="BO80" s="244"/>
      <c r="BP80" s="244"/>
      <c r="BQ80" s="241">
        <v>74</v>
      </c>
      <c r="BR80" s="246"/>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33"/>
    </row>
    <row r="81" spans="1:131" ht="26.25" customHeight="1" x14ac:dyDescent="0.15">
      <c r="A81" s="241">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44"/>
      <c r="BF81" s="244"/>
      <c r="BG81" s="244"/>
      <c r="BH81" s="244"/>
      <c r="BI81" s="244"/>
      <c r="BJ81" s="244"/>
      <c r="BK81" s="244"/>
      <c r="BL81" s="244"/>
      <c r="BM81" s="244"/>
      <c r="BN81" s="244"/>
      <c r="BO81" s="244"/>
      <c r="BP81" s="244"/>
      <c r="BQ81" s="241">
        <v>75</v>
      </c>
      <c r="BR81" s="246"/>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33"/>
    </row>
    <row r="82" spans="1:131" ht="26.25" customHeight="1" x14ac:dyDescent="0.15">
      <c r="A82" s="241">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44"/>
      <c r="BF82" s="244"/>
      <c r="BG82" s="244"/>
      <c r="BH82" s="244"/>
      <c r="BI82" s="244"/>
      <c r="BJ82" s="244"/>
      <c r="BK82" s="244"/>
      <c r="BL82" s="244"/>
      <c r="BM82" s="244"/>
      <c r="BN82" s="244"/>
      <c r="BO82" s="244"/>
      <c r="BP82" s="244"/>
      <c r="BQ82" s="241">
        <v>76</v>
      </c>
      <c r="BR82" s="246"/>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33"/>
    </row>
    <row r="83" spans="1:131" ht="26.25" customHeight="1" x14ac:dyDescent="0.15">
      <c r="A83" s="241">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44"/>
      <c r="BF83" s="244"/>
      <c r="BG83" s="244"/>
      <c r="BH83" s="244"/>
      <c r="BI83" s="244"/>
      <c r="BJ83" s="244"/>
      <c r="BK83" s="244"/>
      <c r="BL83" s="244"/>
      <c r="BM83" s="244"/>
      <c r="BN83" s="244"/>
      <c r="BO83" s="244"/>
      <c r="BP83" s="244"/>
      <c r="BQ83" s="241">
        <v>77</v>
      </c>
      <c r="BR83" s="246"/>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33"/>
    </row>
    <row r="84" spans="1:131" ht="26.25" customHeight="1" x14ac:dyDescent="0.15">
      <c r="A84" s="241">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44"/>
      <c r="BF84" s="244"/>
      <c r="BG84" s="244"/>
      <c r="BH84" s="244"/>
      <c r="BI84" s="244"/>
      <c r="BJ84" s="244"/>
      <c r="BK84" s="244"/>
      <c r="BL84" s="244"/>
      <c r="BM84" s="244"/>
      <c r="BN84" s="244"/>
      <c r="BO84" s="244"/>
      <c r="BP84" s="244"/>
      <c r="BQ84" s="241">
        <v>78</v>
      </c>
      <c r="BR84" s="246"/>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33"/>
    </row>
    <row r="85" spans="1:131" ht="26.25" customHeight="1" x14ac:dyDescent="0.15">
      <c r="A85" s="241">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44"/>
      <c r="BF85" s="244"/>
      <c r="BG85" s="244"/>
      <c r="BH85" s="244"/>
      <c r="BI85" s="244"/>
      <c r="BJ85" s="244"/>
      <c r="BK85" s="244"/>
      <c r="BL85" s="244"/>
      <c r="BM85" s="244"/>
      <c r="BN85" s="244"/>
      <c r="BO85" s="244"/>
      <c r="BP85" s="244"/>
      <c r="BQ85" s="241">
        <v>79</v>
      </c>
      <c r="BR85" s="246"/>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33"/>
    </row>
    <row r="86" spans="1:131" ht="26.25" customHeight="1" x14ac:dyDescent="0.15">
      <c r="A86" s="241">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44"/>
      <c r="BF86" s="244"/>
      <c r="BG86" s="244"/>
      <c r="BH86" s="244"/>
      <c r="BI86" s="244"/>
      <c r="BJ86" s="244"/>
      <c r="BK86" s="244"/>
      <c r="BL86" s="244"/>
      <c r="BM86" s="244"/>
      <c r="BN86" s="244"/>
      <c r="BO86" s="244"/>
      <c r="BP86" s="244"/>
      <c r="BQ86" s="241">
        <v>80</v>
      </c>
      <c r="BR86" s="246"/>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33"/>
    </row>
    <row r="87" spans="1:131" ht="26.25" customHeight="1" x14ac:dyDescent="0.15">
      <c r="A87" s="247">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44"/>
      <c r="BF87" s="244"/>
      <c r="BG87" s="244"/>
      <c r="BH87" s="244"/>
      <c r="BI87" s="244"/>
      <c r="BJ87" s="244"/>
      <c r="BK87" s="244"/>
      <c r="BL87" s="244"/>
      <c r="BM87" s="244"/>
      <c r="BN87" s="244"/>
      <c r="BO87" s="244"/>
      <c r="BP87" s="244"/>
      <c r="BQ87" s="241">
        <v>81</v>
      </c>
      <c r="BR87" s="246"/>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33"/>
    </row>
    <row r="88" spans="1:131" ht="26.25" customHeight="1" thickBot="1" x14ac:dyDescent="0.2">
      <c r="A88" s="243" t="s">
        <v>396</v>
      </c>
      <c r="B88" s="966" t="s">
        <v>426</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41236</v>
      </c>
      <c r="AG88" s="988"/>
      <c r="AH88" s="988"/>
      <c r="AI88" s="988"/>
      <c r="AJ88" s="988"/>
      <c r="AK88" s="992"/>
      <c r="AL88" s="992"/>
      <c r="AM88" s="992"/>
      <c r="AN88" s="992"/>
      <c r="AO88" s="992"/>
      <c r="AP88" s="988">
        <f>SUM(AP68:AT87)</f>
        <v>11641</v>
      </c>
      <c r="AQ88" s="988"/>
      <c r="AR88" s="988"/>
      <c r="AS88" s="988"/>
      <c r="AT88" s="988"/>
      <c r="AU88" s="988">
        <f>SUM(AU68:AY87)</f>
        <v>3816</v>
      </c>
      <c r="AV88" s="988"/>
      <c r="AW88" s="988"/>
      <c r="AX88" s="988"/>
      <c r="AY88" s="988"/>
      <c r="AZ88" s="989"/>
      <c r="BA88" s="989"/>
      <c r="BB88" s="989"/>
      <c r="BC88" s="989"/>
      <c r="BD88" s="990"/>
      <c r="BE88" s="244"/>
      <c r="BF88" s="244"/>
      <c r="BG88" s="244"/>
      <c r="BH88" s="244"/>
      <c r="BI88" s="244"/>
      <c r="BJ88" s="244"/>
      <c r="BK88" s="244"/>
      <c r="BL88" s="244"/>
      <c r="BM88" s="244"/>
      <c r="BN88" s="244"/>
      <c r="BO88" s="244"/>
      <c r="BP88" s="244"/>
      <c r="BQ88" s="241">
        <v>82</v>
      </c>
      <c r="BR88" s="246"/>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966" t="s">
        <v>427</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f>SUM(CR7:CV88)</f>
        <v>666</v>
      </c>
      <c r="CS102" s="982"/>
      <c r="CT102" s="982"/>
      <c r="CU102" s="982"/>
      <c r="CV102" s="983"/>
      <c r="CW102" s="981">
        <f t="shared" ref="CW102" si="4">SUM(CW7:DA88)</f>
        <v>103</v>
      </c>
      <c r="CX102" s="982"/>
      <c r="CY102" s="982"/>
      <c r="CZ102" s="982"/>
      <c r="DA102" s="983"/>
      <c r="DB102" s="981">
        <f t="shared" ref="DB102" si="5">SUM(DB7:DF88)</f>
        <v>1500</v>
      </c>
      <c r="DC102" s="982"/>
      <c r="DD102" s="982"/>
      <c r="DE102" s="982"/>
      <c r="DF102" s="983"/>
      <c r="DG102" s="981">
        <f t="shared" ref="DG102" si="6">SUM(DG7:DK88)</f>
        <v>6809</v>
      </c>
      <c r="DH102" s="982"/>
      <c r="DI102" s="982"/>
      <c r="DJ102" s="982"/>
      <c r="DK102" s="983"/>
      <c r="DL102" s="981" t="s">
        <v>524</v>
      </c>
      <c r="DM102" s="982"/>
      <c r="DN102" s="982"/>
      <c r="DO102" s="982"/>
      <c r="DP102" s="983"/>
      <c r="DQ102" s="981">
        <f t="shared" ref="DQ102" si="7">SUM(DQ7:DU88)</f>
        <v>819</v>
      </c>
      <c r="DR102" s="982"/>
      <c r="DS102" s="982"/>
      <c r="DT102" s="982"/>
      <c r="DU102" s="983"/>
      <c r="DV102" s="966"/>
      <c r="DW102" s="967"/>
      <c r="DX102" s="967"/>
      <c r="DY102" s="967"/>
      <c r="DZ102" s="96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9" t="s">
        <v>428</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70" t="s">
        <v>429</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430</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431</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1" t="s">
        <v>432</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433</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33" customFormat="1" ht="26.25" customHeight="1" x14ac:dyDescent="0.15">
      <c r="A109" s="924" t="s">
        <v>434</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435</v>
      </c>
      <c r="AB109" s="925"/>
      <c r="AC109" s="925"/>
      <c r="AD109" s="925"/>
      <c r="AE109" s="926"/>
      <c r="AF109" s="927" t="s">
        <v>436</v>
      </c>
      <c r="AG109" s="925"/>
      <c r="AH109" s="925"/>
      <c r="AI109" s="925"/>
      <c r="AJ109" s="926"/>
      <c r="AK109" s="927" t="s">
        <v>310</v>
      </c>
      <c r="AL109" s="925"/>
      <c r="AM109" s="925"/>
      <c r="AN109" s="925"/>
      <c r="AO109" s="926"/>
      <c r="AP109" s="927" t="s">
        <v>437</v>
      </c>
      <c r="AQ109" s="925"/>
      <c r="AR109" s="925"/>
      <c r="AS109" s="925"/>
      <c r="AT109" s="958"/>
      <c r="AU109" s="924" t="s">
        <v>434</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435</v>
      </c>
      <c r="BR109" s="925"/>
      <c r="BS109" s="925"/>
      <c r="BT109" s="925"/>
      <c r="BU109" s="926"/>
      <c r="BV109" s="927" t="s">
        <v>436</v>
      </c>
      <c r="BW109" s="925"/>
      <c r="BX109" s="925"/>
      <c r="BY109" s="925"/>
      <c r="BZ109" s="926"/>
      <c r="CA109" s="927" t="s">
        <v>310</v>
      </c>
      <c r="CB109" s="925"/>
      <c r="CC109" s="925"/>
      <c r="CD109" s="925"/>
      <c r="CE109" s="926"/>
      <c r="CF109" s="965" t="s">
        <v>437</v>
      </c>
      <c r="CG109" s="965"/>
      <c r="CH109" s="965"/>
      <c r="CI109" s="965"/>
      <c r="CJ109" s="965"/>
      <c r="CK109" s="927" t="s">
        <v>438</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435</v>
      </c>
      <c r="DH109" s="925"/>
      <c r="DI109" s="925"/>
      <c r="DJ109" s="925"/>
      <c r="DK109" s="926"/>
      <c r="DL109" s="927" t="s">
        <v>436</v>
      </c>
      <c r="DM109" s="925"/>
      <c r="DN109" s="925"/>
      <c r="DO109" s="925"/>
      <c r="DP109" s="926"/>
      <c r="DQ109" s="927" t="s">
        <v>310</v>
      </c>
      <c r="DR109" s="925"/>
      <c r="DS109" s="925"/>
      <c r="DT109" s="925"/>
      <c r="DU109" s="926"/>
      <c r="DV109" s="927" t="s">
        <v>437</v>
      </c>
      <c r="DW109" s="925"/>
      <c r="DX109" s="925"/>
      <c r="DY109" s="925"/>
      <c r="DZ109" s="958"/>
    </row>
    <row r="110" spans="1:131" s="233" customFormat="1" ht="26.25" customHeight="1" x14ac:dyDescent="0.15">
      <c r="A110" s="836" t="s">
        <v>439</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3216216</v>
      </c>
      <c r="AB110" s="918"/>
      <c r="AC110" s="918"/>
      <c r="AD110" s="918"/>
      <c r="AE110" s="919"/>
      <c r="AF110" s="920">
        <v>3319483</v>
      </c>
      <c r="AG110" s="918"/>
      <c r="AH110" s="918"/>
      <c r="AI110" s="918"/>
      <c r="AJ110" s="919"/>
      <c r="AK110" s="920">
        <v>3397424</v>
      </c>
      <c r="AL110" s="918"/>
      <c r="AM110" s="918"/>
      <c r="AN110" s="918"/>
      <c r="AO110" s="919"/>
      <c r="AP110" s="921">
        <v>9.9</v>
      </c>
      <c r="AQ110" s="922"/>
      <c r="AR110" s="922"/>
      <c r="AS110" s="922"/>
      <c r="AT110" s="923"/>
      <c r="AU110" s="959" t="s">
        <v>75</v>
      </c>
      <c r="AV110" s="960"/>
      <c r="AW110" s="960"/>
      <c r="AX110" s="960"/>
      <c r="AY110" s="960"/>
      <c r="AZ110" s="889" t="s">
        <v>440</v>
      </c>
      <c r="BA110" s="837"/>
      <c r="BB110" s="837"/>
      <c r="BC110" s="837"/>
      <c r="BD110" s="837"/>
      <c r="BE110" s="837"/>
      <c r="BF110" s="837"/>
      <c r="BG110" s="837"/>
      <c r="BH110" s="837"/>
      <c r="BI110" s="837"/>
      <c r="BJ110" s="837"/>
      <c r="BK110" s="837"/>
      <c r="BL110" s="837"/>
      <c r="BM110" s="837"/>
      <c r="BN110" s="837"/>
      <c r="BO110" s="837"/>
      <c r="BP110" s="838"/>
      <c r="BQ110" s="890">
        <v>35893792</v>
      </c>
      <c r="BR110" s="871"/>
      <c r="BS110" s="871"/>
      <c r="BT110" s="871"/>
      <c r="BU110" s="871"/>
      <c r="BV110" s="871">
        <v>36565792</v>
      </c>
      <c r="BW110" s="871"/>
      <c r="BX110" s="871"/>
      <c r="BY110" s="871"/>
      <c r="BZ110" s="871"/>
      <c r="CA110" s="871">
        <v>36172369</v>
      </c>
      <c r="CB110" s="871"/>
      <c r="CC110" s="871"/>
      <c r="CD110" s="871"/>
      <c r="CE110" s="871"/>
      <c r="CF110" s="895">
        <v>105.7</v>
      </c>
      <c r="CG110" s="896"/>
      <c r="CH110" s="896"/>
      <c r="CI110" s="896"/>
      <c r="CJ110" s="896"/>
      <c r="CK110" s="955" t="s">
        <v>441</v>
      </c>
      <c r="CL110" s="848"/>
      <c r="CM110" s="889" t="s">
        <v>442</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443</v>
      </c>
      <c r="DH110" s="871"/>
      <c r="DI110" s="871"/>
      <c r="DJ110" s="871"/>
      <c r="DK110" s="871"/>
      <c r="DL110" s="871" t="s">
        <v>444</v>
      </c>
      <c r="DM110" s="871"/>
      <c r="DN110" s="871"/>
      <c r="DO110" s="871"/>
      <c r="DP110" s="871"/>
      <c r="DQ110" s="871" t="s">
        <v>129</v>
      </c>
      <c r="DR110" s="871"/>
      <c r="DS110" s="871"/>
      <c r="DT110" s="871"/>
      <c r="DU110" s="871"/>
      <c r="DV110" s="872" t="s">
        <v>129</v>
      </c>
      <c r="DW110" s="872"/>
      <c r="DX110" s="872"/>
      <c r="DY110" s="872"/>
      <c r="DZ110" s="873"/>
    </row>
    <row r="111" spans="1:131" s="233" customFormat="1" ht="26.25" customHeight="1" x14ac:dyDescent="0.15">
      <c r="A111" s="803" t="s">
        <v>445</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446</v>
      </c>
      <c r="AB111" s="948"/>
      <c r="AC111" s="948"/>
      <c r="AD111" s="948"/>
      <c r="AE111" s="949"/>
      <c r="AF111" s="950" t="s">
        <v>129</v>
      </c>
      <c r="AG111" s="948"/>
      <c r="AH111" s="948"/>
      <c r="AI111" s="948"/>
      <c r="AJ111" s="949"/>
      <c r="AK111" s="950" t="s">
        <v>447</v>
      </c>
      <c r="AL111" s="948"/>
      <c r="AM111" s="948"/>
      <c r="AN111" s="948"/>
      <c r="AO111" s="949"/>
      <c r="AP111" s="951" t="s">
        <v>443</v>
      </c>
      <c r="AQ111" s="952"/>
      <c r="AR111" s="952"/>
      <c r="AS111" s="952"/>
      <c r="AT111" s="953"/>
      <c r="AU111" s="961"/>
      <c r="AV111" s="962"/>
      <c r="AW111" s="962"/>
      <c r="AX111" s="962"/>
      <c r="AY111" s="962"/>
      <c r="AZ111" s="844" t="s">
        <v>448</v>
      </c>
      <c r="BA111" s="781"/>
      <c r="BB111" s="781"/>
      <c r="BC111" s="781"/>
      <c r="BD111" s="781"/>
      <c r="BE111" s="781"/>
      <c r="BF111" s="781"/>
      <c r="BG111" s="781"/>
      <c r="BH111" s="781"/>
      <c r="BI111" s="781"/>
      <c r="BJ111" s="781"/>
      <c r="BK111" s="781"/>
      <c r="BL111" s="781"/>
      <c r="BM111" s="781"/>
      <c r="BN111" s="781"/>
      <c r="BO111" s="781"/>
      <c r="BP111" s="782"/>
      <c r="BQ111" s="845">
        <v>7582631</v>
      </c>
      <c r="BR111" s="846"/>
      <c r="BS111" s="846"/>
      <c r="BT111" s="846"/>
      <c r="BU111" s="846"/>
      <c r="BV111" s="846">
        <v>7304218</v>
      </c>
      <c r="BW111" s="846"/>
      <c r="BX111" s="846"/>
      <c r="BY111" s="846"/>
      <c r="BZ111" s="846"/>
      <c r="CA111" s="846">
        <v>7144183</v>
      </c>
      <c r="CB111" s="846"/>
      <c r="CC111" s="846"/>
      <c r="CD111" s="846"/>
      <c r="CE111" s="846"/>
      <c r="CF111" s="904">
        <v>20.9</v>
      </c>
      <c r="CG111" s="905"/>
      <c r="CH111" s="905"/>
      <c r="CI111" s="905"/>
      <c r="CJ111" s="905"/>
      <c r="CK111" s="956"/>
      <c r="CL111" s="850"/>
      <c r="CM111" s="844" t="s">
        <v>449</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443</v>
      </c>
      <c r="DH111" s="846"/>
      <c r="DI111" s="846"/>
      <c r="DJ111" s="846"/>
      <c r="DK111" s="846"/>
      <c r="DL111" s="846" t="s">
        <v>450</v>
      </c>
      <c r="DM111" s="846"/>
      <c r="DN111" s="846"/>
      <c r="DO111" s="846"/>
      <c r="DP111" s="846"/>
      <c r="DQ111" s="846" t="s">
        <v>446</v>
      </c>
      <c r="DR111" s="846"/>
      <c r="DS111" s="846"/>
      <c r="DT111" s="846"/>
      <c r="DU111" s="846"/>
      <c r="DV111" s="823" t="s">
        <v>129</v>
      </c>
      <c r="DW111" s="823"/>
      <c r="DX111" s="823"/>
      <c r="DY111" s="823"/>
      <c r="DZ111" s="824"/>
    </row>
    <row r="112" spans="1:131" s="233" customFormat="1" ht="26.25" customHeight="1" x14ac:dyDescent="0.15">
      <c r="A112" s="941" t="s">
        <v>451</v>
      </c>
      <c r="B112" s="942"/>
      <c r="C112" s="781" t="s">
        <v>452</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446</v>
      </c>
      <c r="AB112" s="809"/>
      <c r="AC112" s="809"/>
      <c r="AD112" s="809"/>
      <c r="AE112" s="810"/>
      <c r="AF112" s="811" t="s">
        <v>446</v>
      </c>
      <c r="AG112" s="809"/>
      <c r="AH112" s="809"/>
      <c r="AI112" s="809"/>
      <c r="AJ112" s="810"/>
      <c r="AK112" s="811" t="s">
        <v>446</v>
      </c>
      <c r="AL112" s="809"/>
      <c r="AM112" s="809"/>
      <c r="AN112" s="809"/>
      <c r="AO112" s="810"/>
      <c r="AP112" s="853" t="s">
        <v>443</v>
      </c>
      <c r="AQ112" s="854"/>
      <c r="AR112" s="854"/>
      <c r="AS112" s="854"/>
      <c r="AT112" s="855"/>
      <c r="AU112" s="961"/>
      <c r="AV112" s="962"/>
      <c r="AW112" s="962"/>
      <c r="AX112" s="962"/>
      <c r="AY112" s="962"/>
      <c r="AZ112" s="844" t="s">
        <v>453</v>
      </c>
      <c r="BA112" s="781"/>
      <c r="BB112" s="781"/>
      <c r="BC112" s="781"/>
      <c r="BD112" s="781"/>
      <c r="BE112" s="781"/>
      <c r="BF112" s="781"/>
      <c r="BG112" s="781"/>
      <c r="BH112" s="781"/>
      <c r="BI112" s="781"/>
      <c r="BJ112" s="781"/>
      <c r="BK112" s="781"/>
      <c r="BL112" s="781"/>
      <c r="BM112" s="781"/>
      <c r="BN112" s="781"/>
      <c r="BO112" s="781"/>
      <c r="BP112" s="782"/>
      <c r="BQ112" s="845">
        <v>10301110</v>
      </c>
      <c r="BR112" s="846"/>
      <c r="BS112" s="846"/>
      <c r="BT112" s="846"/>
      <c r="BU112" s="846"/>
      <c r="BV112" s="846">
        <v>9035920</v>
      </c>
      <c r="BW112" s="846"/>
      <c r="BX112" s="846"/>
      <c r="BY112" s="846"/>
      <c r="BZ112" s="846"/>
      <c r="CA112" s="846">
        <v>7654165</v>
      </c>
      <c r="CB112" s="846"/>
      <c r="CC112" s="846"/>
      <c r="CD112" s="846"/>
      <c r="CE112" s="846"/>
      <c r="CF112" s="904">
        <v>22.4</v>
      </c>
      <c r="CG112" s="905"/>
      <c r="CH112" s="905"/>
      <c r="CI112" s="905"/>
      <c r="CJ112" s="905"/>
      <c r="CK112" s="956"/>
      <c r="CL112" s="850"/>
      <c r="CM112" s="844" t="s">
        <v>454</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129</v>
      </c>
      <c r="DH112" s="846"/>
      <c r="DI112" s="846"/>
      <c r="DJ112" s="846"/>
      <c r="DK112" s="846"/>
      <c r="DL112" s="846" t="s">
        <v>129</v>
      </c>
      <c r="DM112" s="846"/>
      <c r="DN112" s="846"/>
      <c r="DO112" s="846"/>
      <c r="DP112" s="846"/>
      <c r="DQ112" s="846" t="s">
        <v>443</v>
      </c>
      <c r="DR112" s="846"/>
      <c r="DS112" s="846"/>
      <c r="DT112" s="846"/>
      <c r="DU112" s="846"/>
      <c r="DV112" s="823" t="s">
        <v>443</v>
      </c>
      <c r="DW112" s="823"/>
      <c r="DX112" s="823"/>
      <c r="DY112" s="823"/>
      <c r="DZ112" s="824"/>
    </row>
    <row r="113" spans="1:130" s="233" customFormat="1" ht="26.25" customHeight="1" x14ac:dyDescent="0.15">
      <c r="A113" s="943"/>
      <c r="B113" s="944"/>
      <c r="C113" s="781" t="s">
        <v>455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1453809</v>
      </c>
      <c r="AB113" s="948"/>
      <c r="AC113" s="948"/>
      <c r="AD113" s="948"/>
      <c r="AE113" s="949"/>
      <c r="AF113" s="950">
        <v>1041195</v>
      </c>
      <c r="AG113" s="948"/>
      <c r="AH113" s="948"/>
      <c r="AI113" s="948"/>
      <c r="AJ113" s="949"/>
      <c r="AK113" s="950">
        <v>932872</v>
      </c>
      <c r="AL113" s="948"/>
      <c r="AM113" s="948"/>
      <c r="AN113" s="948"/>
      <c r="AO113" s="949"/>
      <c r="AP113" s="951">
        <v>2.7</v>
      </c>
      <c r="AQ113" s="952"/>
      <c r="AR113" s="952"/>
      <c r="AS113" s="952"/>
      <c r="AT113" s="953"/>
      <c r="AU113" s="961"/>
      <c r="AV113" s="962"/>
      <c r="AW113" s="962"/>
      <c r="AX113" s="962"/>
      <c r="AY113" s="962"/>
      <c r="AZ113" s="844" t="s">
        <v>456</v>
      </c>
      <c r="BA113" s="781"/>
      <c r="BB113" s="781"/>
      <c r="BC113" s="781"/>
      <c r="BD113" s="781"/>
      <c r="BE113" s="781"/>
      <c r="BF113" s="781"/>
      <c r="BG113" s="781"/>
      <c r="BH113" s="781"/>
      <c r="BI113" s="781"/>
      <c r="BJ113" s="781"/>
      <c r="BK113" s="781"/>
      <c r="BL113" s="781"/>
      <c r="BM113" s="781"/>
      <c r="BN113" s="781"/>
      <c r="BO113" s="781"/>
      <c r="BP113" s="782"/>
      <c r="BQ113" s="845">
        <v>3851338</v>
      </c>
      <c r="BR113" s="846"/>
      <c r="BS113" s="846"/>
      <c r="BT113" s="846"/>
      <c r="BU113" s="846"/>
      <c r="BV113" s="846">
        <v>3825682</v>
      </c>
      <c r="BW113" s="846"/>
      <c r="BX113" s="846"/>
      <c r="BY113" s="846"/>
      <c r="BZ113" s="846"/>
      <c r="CA113" s="846">
        <v>3816602</v>
      </c>
      <c r="CB113" s="846"/>
      <c r="CC113" s="846"/>
      <c r="CD113" s="846"/>
      <c r="CE113" s="846"/>
      <c r="CF113" s="904">
        <v>11.2</v>
      </c>
      <c r="CG113" s="905"/>
      <c r="CH113" s="905"/>
      <c r="CI113" s="905"/>
      <c r="CJ113" s="905"/>
      <c r="CK113" s="956"/>
      <c r="CL113" s="850"/>
      <c r="CM113" s="844" t="s">
        <v>457</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129</v>
      </c>
      <c r="DH113" s="809"/>
      <c r="DI113" s="809"/>
      <c r="DJ113" s="809"/>
      <c r="DK113" s="810"/>
      <c r="DL113" s="811" t="s">
        <v>443</v>
      </c>
      <c r="DM113" s="809"/>
      <c r="DN113" s="809"/>
      <c r="DO113" s="809"/>
      <c r="DP113" s="810"/>
      <c r="DQ113" s="811" t="s">
        <v>443</v>
      </c>
      <c r="DR113" s="809"/>
      <c r="DS113" s="809"/>
      <c r="DT113" s="809"/>
      <c r="DU113" s="810"/>
      <c r="DV113" s="853" t="s">
        <v>458</v>
      </c>
      <c r="DW113" s="854"/>
      <c r="DX113" s="854"/>
      <c r="DY113" s="854"/>
      <c r="DZ113" s="855"/>
    </row>
    <row r="114" spans="1:130" s="233" customFormat="1" ht="26.25" customHeight="1" x14ac:dyDescent="0.15">
      <c r="A114" s="943"/>
      <c r="B114" s="944"/>
      <c r="C114" s="781" t="s">
        <v>459</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56462</v>
      </c>
      <c r="AB114" s="809"/>
      <c r="AC114" s="809"/>
      <c r="AD114" s="809"/>
      <c r="AE114" s="810"/>
      <c r="AF114" s="811">
        <v>29114</v>
      </c>
      <c r="AG114" s="809"/>
      <c r="AH114" s="809"/>
      <c r="AI114" s="809"/>
      <c r="AJ114" s="810"/>
      <c r="AK114" s="811">
        <v>12590</v>
      </c>
      <c r="AL114" s="809"/>
      <c r="AM114" s="809"/>
      <c r="AN114" s="809"/>
      <c r="AO114" s="810"/>
      <c r="AP114" s="853">
        <v>0</v>
      </c>
      <c r="AQ114" s="854"/>
      <c r="AR114" s="854"/>
      <c r="AS114" s="854"/>
      <c r="AT114" s="855"/>
      <c r="AU114" s="961"/>
      <c r="AV114" s="962"/>
      <c r="AW114" s="962"/>
      <c r="AX114" s="962"/>
      <c r="AY114" s="962"/>
      <c r="AZ114" s="844" t="s">
        <v>460</v>
      </c>
      <c r="BA114" s="781"/>
      <c r="BB114" s="781"/>
      <c r="BC114" s="781"/>
      <c r="BD114" s="781"/>
      <c r="BE114" s="781"/>
      <c r="BF114" s="781"/>
      <c r="BG114" s="781"/>
      <c r="BH114" s="781"/>
      <c r="BI114" s="781"/>
      <c r="BJ114" s="781"/>
      <c r="BK114" s="781"/>
      <c r="BL114" s="781"/>
      <c r="BM114" s="781"/>
      <c r="BN114" s="781"/>
      <c r="BO114" s="781"/>
      <c r="BP114" s="782"/>
      <c r="BQ114" s="845">
        <v>9022509</v>
      </c>
      <c r="BR114" s="846"/>
      <c r="BS114" s="846"/>
      <c r="BT114" s="846"/>
      <c r="BU114" s="846"/>
      <c r="BV114" s="846">
        <v>8539574</v>
      </c>
      <c r="BW114" s="846"/>
      <c r="BX114" s="846"/>
      <c r="BY114" s="846"/>
      <c r="BZ114" s="846"/>
      <c r="CA114" s="846">
        <v>8437070</v>
      </c>
      <c r="CB114" s="846"/>
      <c r="CC114" s="846"/>
      <c r="CD114" s="846"/>
      <c r="CE114" s="846"/>
      <c r="CF114" s="904">
        <v>24.7</v>
      </c>
      <c r="CG114" s="905"/>
      <c r="CH114" s="905"/>
      <c r="CI114" s="905"/>
      <c r="CJ114" s="905"/>
      <c r="CK114" s="956"/>
      <c r="CL114" s="850"/>
      <c r="CM114" s="844" t="s">
        <v>461</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129</v>
      </c>
      <c r="DH114" s="809"/>
      <c r="DI114" s="809"/>
      <c r="DJ114" s="809"/>
      <c r="DK114" s="810"/>
      <c r="DL114" s="811" t="s">
        <v>446</v>
      </c>
      <c r="DM114" s="809"/>
      <c r="DN114" s="809"/>
      <c r="DO114" s="809"/>
      <c r="DP114" s="810"/>
      <c r="DQ114" s="811" t="s">
        <v>446</v>
      </c>
      <c r="DR114" s="809"/>
      <c r="DS114" s="809"/>
      <c r="DT114" s="809"/>
      <c r="DU114" s="810"/>
      <c r="DV114" s="853" t="s">
        <v>458</v>
      </c>
      <c r="DW114" s="854"/>
      <c r="DX114" s="854"/>
      <c r="DY114" s="854"/>
      <c r="DZ114" s="855"/>
    </row>
    <row r="115" spans="1:130" s="233" customFormat="1" ht="26.25" customHeight="1" x14ac:dyDescent="0.15">
      <c r="A115" s="943"/>
      <c r="B115" s="944"/>
      <c r="C115" s="781" t="s">
        <v>462</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125190</v>
      </c>
      <c r="AB115" s="948"/>
      <c r="AC115" s="948"/>
      <c r="AD115" s="948"/>
      <c r="AE115" s="949"/>
      <c r="AF115" s="950">
        <v>96008</v>
      </c>
      <c r="AG115" s="948"/>
      <c r="AH115" s="948"/>
      <c r="AI115" s="948"/>
      <c r="AJ115" s="949"/>
      <c r="AK115" s="950">
        <v>96008</v>
      </c>
      <c r="AL115" s="948"/>
      <c r="AM115" s="948"/>
      <c r="AN115" s="948"/>
      <c r="AO115" s="949"/>
      <c r="AP115" s="951">
        <v>0.3</v>
      </c>
      <c r="AQ115" s="952"/>
      <c r="AR115" s="952"/>
      <c r="AS115" s="952"/>
      <c r="AT115" s="953"/>
      <c r="AU115" s="961"/>
      <c r="AV115" s="962"/>
      <c r="AW115" s="962"/>
      <c r="AX115" s="962"/>
      <c r="AY115" s="962"/>
      <c r="AZ115" s="844" t="s">
        <v>463</v>
      </c>
      <c r="BA115" s="781"/>
      <c r="BB115" s="781"/>
      <c r="BC115" s="781"/>
      <c r="BD115" s="781"/>
      <c r="BE115" s="781"/>
      <c r="BF115" s="781"/>
      <c r="BG115" s="781"/>
      <c r="BH115" s="781"/>
      <c r="BI115" s="781"/>
      <c r="BJ115" s="781"/>
      <c r="BK115" s="781"/>
      <c r="BL115" s="781"/>
      <c r="BM115" s="781"/>
      <c r="BN115" s="781"/>
      <c r="BO115" s="781"/>
      <c r="BP115" s="782"/>
      <c r="BQ115" s="845">
        <v>927348</v>
      </c>
      <c r="BR115" s="846"/>
      <c r="BS115" s="846"/>
      <c r="BT115" s="846"/>
      <c r="BU115" s="846"/>
      <c r="BV115" s="846">
        <v>870497</v>
      </c>
      <c r="BW115" s="846"/>
      <c r="BX115" s="846"/>
      <c r="BY115" s="846"/>
      <c r="BZ115" s="846"/>
      <c r="CA115" s="846">
        <v>818965</v>
      </c>
      <c r="CB115" s="846"/>
      <c r="CC115" s="846"/>
      <c r="CD115" s="846"/>
      <c r="CE115" s="846"/>
      <c r="CF115" s="904">
        <v>2.4</v>
      </c>
      <c r="CG115" s="905"/>
      <c r="CH115" s="905"/>
      <c r="CI115" s="905"/>
      <c r="CJ115" s="905"/>
      <c r="CK115" s="956"/>
      <c r="CL115" s="850"/>
      <c r="CM115" s="844" t="s">
        <v>464</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v>6100982</v>
      </c>
      <c r="DH115" s="809"/>
      <c r="DI115" s="809"/>
      <c r="DJ115" s="809"/>
      <c r="DK115" s="810"/>
      <c r="DL115" s="811">
        <v>5983611</v>
      </c>
      <c r="DM115" s="809"/>
      <c r="DN115" s="809"/>
      <c r="DO115" s="809"/>
      <c r="DP115" s="810"/>
      <c r="DQ115" s="811">
        <v>5983611</v>
      </c>
      <c r="DR115" s="809"/>
      <c r="DS115" s="809"/>
      <c r="DT115" s="809"/>
      <c r="DU115" s="810"/>
      <c r="DV115" s="853">
        <v>17.5</v>
      </c>
      <c r="DW115" s="854"/>
      <c r="DX115" s="854"/>
      <c r="DY115" s="854"/>
      <c r="DZ115" s="855"/>
    </row>
    <row r="116" spans="1:130" s="233" customFormat="1" ht="26.25" customHeight="1" x14ac:dyDescent="0.15">
      <c r="A116" s="945"/>
      <c r="B116" s="946"/>
      <c r="C116" s="868" t="s">
        <v>465</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443</v>
      </c>
      <c r="AB116" s="809"/>
      <c r="AC116" s="809"/>
      <c r="AD116" s="809"/>
      <c r="AE116" s="810"/>
      <c r="AF116" s="811" t="s">
        <v>129</v>
      </c>
      <c r="AG116" s="809"/>
      <c r="AH116" s="809"/>
      <c r="AI116" s="809"/>
      <c r="AJ116" s="810"/>
      <c r="AK116" s="811" t="s">
        <v>443</v>
      </c>
      <c r="AL116" s="809"/>
      <c r="AM116" s="809"/>
      <c r="AN116" s="809"/>
      <c r="AO116" s="810"/>
      <c r="AP116" s="853" t="s">
        <v>444</v>
      </c>
      <c r="AQ116" s="854"/>
      <c r="AR116" s="854"/>
      <c r="AS116" s="854"/>
      <c r="AT116" s="855"/>
      <c r="AU116" s="961"/>
      <c r="AV116" s="962"/>
      <c r="AW116" s="962"/>
      <c r="AX116" s="962"/>
      <c r="AY116" s="962"/>
      <c r="AZ116" s="938" t="s">
        <v>466</v>
      </c>
      <c r="BA116" s="939"/>
      <c r="BB116" s="939"/>
      <c r="BC116" s="939"/>
      <c r="BD116" s="939"/>
      <c r="BE116" s="939"/>
      <c r="BF116" s="939"/>
      <c r="BG116" s="939"/>
      <c r="BH116" s="939"/>
      <c r="BI116" s="939"/>
      <c r="BJ116" s="939"/>
      <c r="BK116" s="939"/>
      <c r="BL116" s="939"/>
      <c r="BM116" s="939"/>
      <c r="BN116" s="939"/>
      <c r="BO116" s="939"/>
      <c r="BP116" s="940"/>
      <c r="BQ116" s="845" t="s">
        <v>443</v>
      </c>
      <c r="BR116" s="846"/>
      <c r="BS116" s="846"/>
      <c r="BT116" s="846"/>
      <c r="BU116" s="846"/>
      <c r="BV116" s="846" t="s">
        <v>444</v>
      </c>
      <c r="BW116" s="846"/>
      <c r="BX116" s="846"/>
      <c r="BY116" s="846"/>
      <c r="BZ116" s="846"/>
      <c r="CA116" s="846" t="s">
        <v>443</v>
      </c>
      <c r="CB116" s="846"/>
      <c r="CC116" s="846"/>
      <c r="CD116" s="846"/>
      <c r="CE116" s="846"/>
      <c r="CF116" s="904" t="s">
        <v>446</v>
      </c>
      <c r="CG116" s="905"/>
      <c r="CH116" s="905"/>
      <c r="CI116" s="905"/>
      <c r="CJ116" s="905"/>
      <c r="CK116" s="956"/>
      <c r="CL116" s="850"/>
      <c r="CM116" s="844" t="s">
        <v>467</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1481649</v>
      </c>
      <c r="DH116" s="809"/>
      <c r="DI116" s="809"/>
      <c r="DJ116" s="809"/>
      <c r="DK116" s="810"/>
      <c r="DL116" s="811">
        <v>1320607</v>
      </c>
      <c r="DM116" s="809"/>
      <c r="DN116" s="809"/>
      <c r="DO116" s="809"/>
      <c r="DP116" s="810"/>
      <c r="DQ116" s="811">
        <v>1160572</v>
      </c>
      <c r="DR116" s="809"/>
      <c r="DS116" s="809"/>
      <c r="DT116" s="809"/>
      <c r="DU116" s="810"/>
      <c r="DV116" s="853">
        <v>3.4</v>
      </c>
      <c r="DW116" s="854"/>
      <c r="DX116" s="854"/>
      <c r="DY116" s="854"/>
      <c r="DZ116" s="855"/>
    </row>
    <row r="117" spans="1:130" s="233" customFormat="1" ht="26.25" customHeight="1" x14ac:dyDescent="0.15">
      <c r="A117" s="924" t="s">
        <v>188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468</v>
      </c>
      <c r="Z117" s="926"/>
      <c r="AA117" s="931">
        <v>4851677</v>
      </c>
      <c r="AB117" s="932"/>
      <c r="AC117" s="932"/>
      <c r="AD117" s="932"/>
      <c r="AE117" s="933"/>
      <c r="AF117" s="934">
        <v>4485800</v>
      </c>
      <c r="AG117" s="932"/>
      <c r="AH117" s="932"/>
      <c r="AI117" s="932"/>
      <c r="AJ117" s="933"/>
      <c r="AK117" s="934">
        <v>4438894</v>
      </c>
      <c r="AL117" s="932"/>
      <c r="AM117" s="932"/>
      <c r="AN117" s="932"/>
      <c r="AO117" s="933"/>
      <c r="AP117" s="935"/>
      <c r="AQ117" s="936"/>
      <c r="AR117" s="936"/>
      <c r="AS117" s="936"/>
      <c r="AT117" s="937"/>
      <c r="AU117" s="961"/>
      <c r="AV117" s="962"/>
      <c r="AW117" s="962"/>
      <c r="AX117" s="962"/>
      <c r="AY117" s="962"/>
      <c r="AZ117" s="892" t="s">
        <v>469</v>
      </c>
      <c r="BA117" s="893"/>
      <c r="BB117" s="893"/>
      <c r="BC117" s="893"/>
      <c r="BD117" s="893"/>
      <c r="BE117" s="893"/>
      <c r="BF117" s="893"/>
      <c r="BG117" s="893"/>
      <c r="BH117" s="893"/>
      <c r="BI117" s="893"/>
      <c r="BJ117" s="893"/>
      <c r="BK117" s="893"/>
      <c r="BL117" s="893"/>
      <c r="BM117" s="893"/>
      <c r="BN117" s="893"/>
      <c r="BO117" s="893"/>
      <c r="BP117" s="894"/>
      <c r="BQ117" s="845" t="s">
        <v>129</v>
      </c>
      <c r="BR117" s="846"/>
      <c r="BS117" s="846"/>
      <c r="BT117" s="846"/>
      <c r="BU117" s="846"/>
      <c r="BV117" s="846" t="s">
        <v>444</v>
      </c>
      <c r="BW117" s="846"/>
      <c r="BX117" s="846"/>
      <c r="BY117" s="846"/>
      <c r="BZ117" s="846"/>
      <c r="CA117" s="846" t="s">
        <v>458</v>
      </c>
      <c r="CB117" s="846"/>
      <c r="CC117" s="846"/>
      <c r="CD117" s="846"/>
      <c r="CE117" s="846"/>
      <c r="CF117" s="904" t="s">
        <v>443</v>
      </c>
      <c r="CG117" s="905"/>
      <c r="CH117" s="905"/>
      <c r="CI117" s="905"/>
      <c r="CJ117" s="905"/>
      <c r="CK117" s="956"/>
      <c r="CL117" s="850"/>
      <c r="CM117" s="844" t="s">
        <v>470</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450</v>
      </c>
      <c r="DH117" s="809"/>
      <c r="DI117" s="809"/>
      <c r="DJ117" s="809"/>
      <c r="DK117" s="810"/>
      <c r="DL117" s="811" t="s">
        <v>443</v>
      </c>
      <c r="DM117" s="809"/>
      <c r="DN117" s="809"/>
      <c r="DO117" s="809"/>
      <c r="DP117" s="810"/>
      <c r="DQ117" s="811" t="s">
        <v>129</v>
      </c>
      <c r="DR117" s="809"/>
      <c r="DS117" s="809"/>
      <c r="DT117" s="809"/>
      <c r="DU117" s="810"/>
      <c r="DV117" s="853" t="s">
        <v>444</v>
      </c>
      <c r="DW117" s="854"/>
      <c r="DX117" s="854"/>
      <c r="DY117" s="854"/>
      <c r="DZ117" s="855"/>
    </row>
    <row r="118" spans="1:130" s="233" customFormat="1" ht="26.25" customHeight="1" x14ac:dyDescent="0.15">
      <c r="A118" s="924" t="s">
        <v>438</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435</v>
      </c>
      <c r="AB118" s="925"/>
      <c r="AC118" s="925"/>
      <c r="AD118" s="925"/>
      <c r="AE118" s="926"/>
      <c r="AF118" s="927" t="s">
        <v>436</v>
      </c>
      <c r="AG118" s="925"/>
      <c r="AH118" s="925"/>
      <c r="AI118" s="925"/>
      <c r="AJ118" s="926"/>
      <c r="AK118" s="927" t="s">
        <v>310</v>
      </c>
      <c r="AL118" s="925"/>
      <c r="AM118" s="925"/>
      <c r="AN118" s="925"/>
      <c r="AO118" s="926"/>
      <c r="AP118" s="928" t="s">
        <v>437</v>
      </c>
      <c r="AQ118" s="929"/>
      <c r="AR118" s="929"/>
      <c r="AS118" s="929"/>
      <c r="AT118" s="930"/>
      <c r="AU118" s="961"/>
      <c r="AV118" s="962"/>
      <c r="AW118" s="962"/>
      <c r="AX118" s="962"/>
      <c r="AY118" s="962"/>
      <c r="AZ118" s="867" t="s">
        <v>471</v>
      </c>
      <c r="BA118" s="868"/>
      <c r="BB118" s="868"/>
      <c r="BC118" s="868"/>
      <c r="BD118" s="868"/>
      <c r="BE118" s="868"/>
      <c r="BF118" s="868"/>
      <c r="BG118" s="868"/>
      <c r="BH118" s="868"/>
      <c r="BI118" s="868"/>
      <c r="BJ118" s="868"/>
      <c r="BK118" s="868"/>
      <c r="BL118" s="868"/>
      <c r="BM118" s="868"/>
      <c r="BN118" s="868"/>
      <c r="BO118" s="868"/>
      <c r="BP118" s="869"/>
      <c r="BQ118" s="908" t="s">
        <v>444</v>
      </c>
      <c r="BR118" s="874"/>
      <c r="BS118" s="874"/>
      <c r="BT118" s="874"/>
      <c r="BU118" s="874"/>
      <c r="BV118" s="874" t="s">
        <v>443</v>
      </c>
      <c r="BW118" s="874"/>
      <c r="BX118" s="874"/>
      <c r="BY118" s="874"/>
      <c r="BZ118" s="874"/>
      <c r="CA118" s="874" t="s">
        <v>129</v>
      </c>
      <c r="CB118" s="874"/>
      <c r="CC118" s="874"/>
      <c r="CD118" s="874"/>
      <c r="CE118" s="874"/>
      <c r="CF118" s="904" t="s">
        <v>450</v>
      </c>
      <c r="CG118" s="905"/>
      <c r="CH118" s="905"/>
      <c r="CI118" s="905"/>
      <c r="CJ118" s="905"/>
      <c r="CK118" s="956"/>
      <c r="CL118" s="850"/>
      <c r="CM118" s="844" t="s">
        <v>472</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129</v>
      </c>
      <c r="DH118" s="809"/>
      <c r="DI118" s="809"/>
      <c r="DJ118" s="809"/>
      <c r="DK118" s="810"/>
      <c r="DL118" s="811" t="s">
        <v>450</v>
      </c>
      <c r="DM118" s="809"/>
      <c r="DN118" s="809"/>
      <c r="DO118" s="809"/>
      <c r="DP118" s="810"/>
      <c r="DQ118" s="811" t="s">
        <v>446</v>
      </c>
      <c r="DR118" s="809"/>
      <c r="DS118" s="809"/>
      <c r="DT118" s="809"/>
      <c r="DU118" s="810"/>
      <c r="DV118" s="853" t="s">
        <v>444</v>
      </c>
      <c r="DW118" s="854"/>
      <c r="DX118" s="854"/>
      <c r="DY118" s="854"/>
      <c r="DZ118" s="855"/>
    </row>
    <row r="119" spans="1:130" s="233" customFormat="1" ht="26.25" customHeight="1" x14ac:dyDescent="0.15">
      <c r="A119" s="847" t="s">
        <v>441</v>
      </c>
      <c r="B119" s="848"/>
      <c r="C119" s="889" t="s">
        <v>442</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129</v>
      </c>
      <c r="AB119" s="918"/>
      <c r="AC119" s="918"/>
      <c r="AD119" s="918"/>
      <c r="AE119" s="919"/>
      <c r="AF119" s="920" t="s">
        <v>129</v>
      </c>
      <c r="AG119" s="918"/>
      <c r="AH119" s="918"/>
      <c r="AI119" s="918"/>
      <c r="AJ119" s="919"/>
      <c r="AK119" s="920" t="s">
        <v>129</v>
      </c>
      <c r="AL119" s="918"/>
      <c r="AM119" s="918"/>
      <c r="AN119" s="918"/>
      <c r="AO119" s="919"/>
      <c r="AP119" s="921" t="s">
        <v>473</v>
      </c>
      <c r="AQ119" s="922"/>
      <c r="AR119" s="922"/>
      <c r="AS119" s="922"/>
      <c r="AT119" s="923"/>
      <c r="AU119" s="963"/>
      <c r="AV119" s="964"/>
      <c r="AW119" s="964"/>
      <c r="AX119" s="964"/>
      <c r="AY119" s="964"/>
      <c r="AZ119" s="254" t="s">
        <v>188</v>
      </c>
      <c r="BA119" s="254"/>
      <c r="BB119" s="254"/>
      <c r="BC119" s="254"/>
      <c r="BD119" s="254"/>
      <c r="BE119" s="254"/>
      <c r="BF119" s="254"/>
      <c r="BG119" s="254"/>
      <c r="BH119" s="254"/>
      <c r="BI119" s="254"/>
      <c r="BJ119" s="254"/>
      <c r="BK119" s="254"/>
      <c r="BL119" s="254"/>
      <c r="BM119" s="254"/>
      <c r="BN119" s="254"/>
      <c r="BO119" s="906" t="s">
        <v>474</v>
      </c>
      <c r="BP119" s="907"/>
      <c r="BQ119" s="908">
        <v>67578728</v>
      </c>
      <c r="BR119" s="874"/>
      <c r="BS119" s="874"/>
      <c r="BT119" s="874"/>
      <c r="BU119" s="874"/>
      <c r="BV119" s="874">
        <v>66141683</v>
      </c>
      <c r="BW119" s="874"/>
      <c r="BX119" s="874"/>
      <c r="BY119" s="874"/>
      <c r="BZ119" s="874"/>
      <c r="CA119" s="874">
        <v>64043354</v>
      </c>
      <c r="CB119" s="874"/>
      <c r="CC119" s="874"/>
      <c r="CD119" s="874"/>
      <c r="CE119" s="874"/>
      <c r="CF119" s="777"/>
      <c r="CG119" s="778"/>
      <c r="CH119" s="778"/>
      <c r="CI119" s="778"/>
      <c r="CJ119" s="863"/>
      <c r="CK119" s="957"/>
      <c r="CL119" s="852"/>
      <c r="CM119" s="867" t="s">
        <v>475</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t="s">
        <v>473</v>
      </c>
      <c r="DH119" s="793"/>
      <c r="DI119" s="793"/>
      <c r="DJ119" s="793"/>
      <c r="DK119" s="794"/>
      <c r="DL119" s="795" t="s">
        <v>458</v>
      </c>
      <c r="DM119" s="793"/>
      <c r="DN119" s="793"/>
      <c r="DO119" s="793"/>
      <c r="DP119" s="794"/>
      <c r="DQ119" s="795" t="s">
        <v>443</v>
      </c>
      <c r="DR119" s="793"/>
      <c r="DS119" s="793"/>
      <c r="DT119" s="793"/>
      <c r="DU119" s="794"/>
      <c r="DV119" s="877" t="s">
        <v>446</v>
      </c>
      <c r="DW119" s="878"/>
      <c r="DX119" s="878"/>
      <c r="DY119" s="878"/>
      <c r="DZ119" s="879"/>
    </row>
    <row r="120" spans="1:130" s="233" customFormat="1" ht="26.25" customHeight="1" x14ac:dyDescent="0.15">
      <c r="A120" s="849"/>
      <c r="B120" s="850"/>
      <c r="C120" s="844" t="s">
        <v>449</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129</v>
      </c>
      <c r="AB120" s="809"/>
      <c r="AC120" s="809"/>
      <c r="AD120" s="809"/>
      <c r="AE120" s="810"/>
      <c r="AF120" s="811" t="s">
        <v>473</v>
      </c>
      <c r="AG120" s="809"/>
      <c r="AH120" s="809"/>
      <c r="AI120" s="809"/>
      <c r="AJ120" s="810"/>
      <c r="AK120" s="811" t="s">
        <v>473</v>
      </c>
      <c r="AL120" s="809"/>
      <c r="AM120" s="809"/>
      <c r="AN120" s="809"/>
      <c r="AO120" s="810"/>
      <c r="AP120" s="853" t="s">
        <v>129</v>
      </c>
      <c r="AQ120" s="854"/>
      <c r="AR120" s="854"/>
      <c r="AS120" s="854"/>
      <c r="AT120" s="855"/>
      <c r="AU120" s="909" t="s">
        <v>476</v>
      </c>
      <c r="AV120" s="910"/>
      <c r="AW120" s="910"/>
      <c r="AX120" s="910"/>
      <c r="AY120" s="911"/>
      <c r="AZ120" s="889" t="s">
        <v>477</v>
      </c>
      <c r="BA120" s="837"/>
      <c r="BB120" s="837"/>
      <c r="BC120" s="837"/>
      <c r="BD120" s="837"/>
      <c r="BE120" s="837"/>
      <c r="BF120" s="837"/>
      <c r="BG120" s="837"/>
      <c r="BH120" s="837"/>
      <c r="BI120" s="837"/>
      <c r="BJ120" s="837"/>
      <c r="BK120" s="837"/>
      <c r="BL120" s="837"/>
      <c r="BM120" s="837"/>
      <c r="BN120" s="837"/>
      <c r="BO120" s="837"/>
      <c r="BP120" s="838"/>
      <c r="BQ120" s="890">
        <v>12385797</v>
      </c>
      <c r="BR120" s="871"/>
      <c r="BS120" s="871"/>
      <c r="BT120" s="871"/>
      <c r="BU120" s="871"/>
      <c r="BV120" s="871">
        <v>10902060</v>
      </c>
      <c r="BW120" s="871"/>
      <c r="BX120" s="871"/>
      <c r="BY120" s="871"/>
      <c r="BZ120" s="871"/>
      <c r="CA120" s="871">
        <v>11847423</v>
      </c>
      <c r="CB120" s="871"/>
      <c r="CC120" s="871"/>
      <c r="CD120" s="871"/>
      <c r="CE120" s="871"/>
      <c r="CF120" s="895">
        <v>34.6</v>
      </c>
      <c r="CG120" s="896"/>
      <c r="CH120" s="896"/>
      <c r="CI120" s="896"/>
      <c r="CJ120" s="896"/>
      <c r="CK120" s="897" t="s">
        <v>478</v>
      </c>
      <c r="CL120" s="881"/>
      <c r="CM120" s="881"/>
      <c r="CN120" s="881"/>
      <c r="CO120" s="882"/>
      <c r="CP120" s="901" t="s">
        <v>479</v>
      </c>
      <c r="CQ120" s="902"/>
      <c r="CR120" s="902"/>
      <c r="CS120" s="902"/>
      <c r="CT120" s="902"/>
      <c r="CU120" s="902"/>
      <c r="CV120" s="902"/>
      <c r="CW120" s="902"/>
      <c r="CX120" s="902"/>
      <c r="CY120" s="902"/>
      <c r="CZ120" s="902"/>
      <c r="DA120" s="902"/>
      <c r="DB120" s="902"/>
      <c r="DC120" s="902"/>
      <c r="DD120" s="902"/>
      <c r="DE120" s="902"/>
      <c r="DF120" s="903"/>
      <c r="DG120" s="890" t="s">
        <v>473</v>
      </c>
      <c r="DH120" s="871"/>
      <c r="DI120" s="871"/>
      <c r="DJ120" s="871"/>
      <c r="DK120" s="871"/>
      <c r="DL120" s="871">
        <v>7967807</v>
      </c>
      <c r="DM120" s="871"/>
      <c r="DN120" s="871"/>
      <c r="DO120" s="871"/>
      <c r="DP120" s="871"/>
      <c r="DQ120" s="871">
        <v>6769688</v>
      </c>
      <c r="DR120" s="871"/>
      <c r="DS120" s="871"/>
      <c r="DT120" s="871"/>
      <c r="DU120" s="871"/>
      <c r="DV120" s="872">
        <v>19.8</v>
      </c>
      <c r="DW120" s="872"/>
      <c r="DX120" s="872"/>
      <c r="DY120" s="872"/>
      <c r="DZ120" s="873"/>
    </row>
    <row r="121" spans="1:130" s="233" customFormat="1" ht="26.25" customHeight="1" x14ac:dyDescent="0.15">
      <c r="A121" s="849"/>
      <c r="B121" s="850"/>
      <c r="C121" s="892" t="s">
        <v>480</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129</v>
      </c>
      <c r="AB121" s="809"/>
      <c r="AC121" s="809"/>
      <c r="AD121" s="809"/>
      <c r="AE121" s="810"/>
      <c r="AF121" s="811" t="s">
        <v>473</v>
      </c>
      <c r="AG121" s="809"/>
      <c r="AH121" s="809"/>
      <c r="AI121" s="809"/>
      <c r="AJ121" s="810"/>
      <c r="AK121" s="811" t="s">
        <v>129</v>
      </c>
      <c r="AL121" s="809"/>
      <c r="AM121" s="809"/>
      <c r="AN121" s="809"/>
      <c r="AO121" s="810"/>
      <c r="AP121" s="853" t="s">
        <v>444</v>
      </c>
      <c r="AQ121" s="854"/>
      <c r="AR121" s="854"/>
      <c r="AS121" s="854"/>
      <c r="AT121" s="855"/>
      <c r="AU121" s="912"/>
      <c r="AV121" s="913"/>
      <c r="AW121" s="913"/>
      <c r="AX121" s="913"/>
      <c r="AY121" s="914"/>
      <c r="AZ121" s="844" t="s">
        <v>481</v>
      </c>
      <c r="BA121" s="781"/>
      <c r="BB121" s="781"/>
      <c r="BC121" s="781"/>
      <c r="BD121" s="781"/>
      <c r="BE121" s="781"/>
      <c r="BF121" s="781"/>
      <c r="BG121" s="781"/>
      <c r="BH121" s="781"/>
      <c r="BI121" s="781"/>
      <c r="BJ121" s="781"/>
      <c r="BK121" s="781"/>
      <c r="BL121" s="781"/>
      <c r="BM121" s="781"/>
      <c r="BN121" s="781"/>
      <c r="BO121" s="781"/>
      <c r="BP121" s="782"/>
      <c r="BQ121" s="845">
        <v>16798764</v>
      </c>
      <c r="BR121" s="846"/>
      <c r="BS121" s="846"/>
      <c r="BT121" s="846"/>
      <c r="BU121" s="846"/>
      <c r="BV121" s="846">
        <v>15306483</v>
      </c>
      <c r="BW121" s="846"/>
      <c r="BX121" s="846"/>
      <c r="BY121" s="846"/>
      <c r="BZ121" s="846"/>
      <c r="CA121" s="846">
        <v>14590012</v>
      </c>
      <c r="CB121" s="846"/>
      <c r="CC121" s="846"/>
      <c r="CD121" s="846"/>
      <c r="CE121" s="846"/>
      <c r="CF121" s="904">
        <v>42.7</v>
      </c>
      <c r="CG121" s="905"/>
      <c r="CH121" s="905"/>
      <c r="CI121" s="905"/>
      <c r="CJ121" s="905"/>
      <c r="CK121" s="898"/>
      <c r="CL121" s="884"/>
      <c r="CM121" s="884"/>
      <c r="CN121" s="884"/>
      <c r="CO121" s="885"/>
      <c r="CP121" s="864" t="s">
        <v>482</v>
      </c>
      <c r="CQ121" s="865"/>
      <c r="CR121" s="865"/>
      <c r="CS121" s="865"/>
      <c r="CT121" s="865"/>
      <c r="CU121" s="865"/>
      <c r="CV121" s="865"/>
      <c r="CW121" s="865"/>
      <c r="CX121" s="865"/>
      <c r="CY121" s="865"/>
      <c r="CZ121" s="865"/>
      <c r="DA121" s="865"/>
      <c r="DB121" s="865"/>
      <c r="DC121" s="865"/>
      <c r="DD121" s="865"/>
      <c r="DE121" s="865"/>
      <c r="DF121" s="866"/>
      <c r="DG121" s="845">
        <v>1235324</v>
      </c>
      <c r="DH121" s="846"/>
      <c r="DI121" s="846"/>
      <c r="DJ121" s="846"/>
      <c r="DK121" s="846"/>
      <c r="DL121" s="846">
        <v>1068113</v>
      </c>
      <c r="DM121" s="846"/>
      <c r="DN121" s="846"/>
      <c r="DO121" s="846"/>
      <c r="DP121" s="846"/>
      <c r="DQ121" s="846">
        <v>884477</v>
      </c>
      <c r="DR121" s="846"/>
      <c r="DS121" s="846"/>
      <c r="DT121" s="846"/>
      <c r="DU121" s="846"/>
      <c r="DV121" s="823">
        <v>2.6</v>
      </c>
      <c r="DW121" s="823"/>
      <c r="DX121" s="823"/>
      <c r="DY121" s="823"/>
      <c r="DZ121" s="824"/>
    </row>
    <row r="122" spans="1:130" s="233" customFormat="1" ht="26.25" customHeight="1" x14ac:dyDescent="0.15">
      <c r="A122" s="849"/>
      <c r="B122" s="850"/>
      <c r="C122" s="844" t="s">
        <v>461</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444</v>
      </c>
      <c r="AB122" s="809"/>
      <c r="AC122" s="809"/>
      <c r="AD122" s="809"/>
      <c r="AE122" s="810"/>
      <c r="AF122" s="811" t="s">
        <v>446</v>
      </c>
      <c r="AG122" s="809"/>
      <c r="AH122" s="809"/>
      <c r="AI122" s="809"/>
      <c r="AJ122" s="810"/>
      <c r="AK122" s="811" t="s">
        <v>458</v>
      </c>
      <c r="AL122" s="809"/>
      <c r="AM122" s="809"/>
      <c r="AN122" s="809"/>
      <c r="AO122" s="810"/>
      <c r="AP122" s="853" t="s">
        <v>129</v>
      </c>
      <c r="AQ122" s="854"/>
      <c r="AR122" s="854"/>
      <c r="AS122" s="854"/>
      <c r="AT122" s="855"/>
      <c r="AU122" s="912"/>
      <c r="AV122" s="913"/>
      <c r="AW122" s="913"/>
      <c r="AX122" s="913"/>
      <c r="AY122" s="914"/>
      <c r="AZ122" s="867" t="s">
        <v>483</v>
      </c>
      <c r="BA122" s="868"/>
      <c r="BB122" s="868"/>
      <c r="BC122" s="868"/>
      <c r="BD122" s="868"/>
      <c r="BE122" s="868"/>
      <c r="BF122" s="868"/>
      <c r="BG122" s="868"/>
      <c r="BH122" s="868"/>
      <c r="BI122" s="868"/>
      <c r="BJ122" s="868"/>
      <c r="BK122" s="868"/>
      <c r="BL122" s="868"/>
      <c r="BM122" s="868"/>
      <c r="BN122" s="868"/>
      <c r="BO122" s="868"/>
      <c r="BP122" s="869"/>
      <c r="BQ122" s="908">
        <v>34281750</v>
      </c>
      <c r="BR122" s="874"/>
      <c r="BS122" s="874"/>
      <c r="BT122" s="874"/>
      <c r="BU122" s="874"/>
      <c r="BV122" s="874">
        <v>33473315</v>
      </c>
      <c r="BW122" s="874"/>
      <c r="BX122" s="874"/>
      <c r="BY122" s="874"/>
      <c r="BZ122" s="874"/>
      <c r="CA122" s="874">
        <v>32877401</v>
      </c>
      <c r="CB122" s="874"/>
      <c r="CC122" s="874"/>
      <c r="CD122" s="874"/>
      <c r="CE122" s="874"/>
      <c r="CF122" s="875">
        <v>96.1</v>
      </c>
      <c r="CG122" s="876"/>
      <c r="CH122" s="876"/>
      <c r="CI122" s="876"/>
      <c r="CJ122" s="876"/>
      <c r="CK122" s="898"/>
      <c r="CL122" s="884"/>
      <c r="CM122" s="884"/>
      <c r="CN122" s="884"/>
      <c r="CO122" s="885"/>
      <c r="CP122" s="864" t="s">
        <v>484</v>
      </c>
      <c r="CQ122" s="865"/>
      <c r="CR122" s="865"/>
      <c r="CS122" s="865"/>
      <c r="CT122" s="865"/>
      <c r="CU122" s="865"/>
      <c r="CV122" s="865"/>
      <c r="CW122" s="865"/>
      <c r="CX122" s="865"/>
      <c r="CY122" s="865"/>
      <c r="CZ122" s="865"/>
      <c r="DA122" s="865"/>
      <c r="DB122" s="865"/>
      <c r="DC122" s="865"/>
      <c r="DD122" s="865"/>
      <c r="DE122" s="865"/>
      <c r="DF122" s="866"/>
      <c r="DG122" s="845" t="s">
        <v>129</v>
      </c>
      <c r="DH122" s="846"/>
      <c r="DI122" s="846"/>
      <c r="DJ122" s="846"/>
      <c r="DK122" s="846"/>
      <c r="DL122" s="846" t="s">
        <v>446</v>
      </c>
      <c r="DM122" s="846"/>
      <c r="DN122" s="846"/>
      <c r="DO122" s="846"/>
      <c r="DP122" s="846"/>
      <c r="DQ122" s="846" t="s">
        <v>444</v>
      </c>
      <c r="DR122" s="846"/>
      <c r="DS122" s="846"/>
      <c r="DT122" s="846"/>
      <c r="DU122" s="846"/>
      <c r="DV122" s="823" t="s">
        <v>443</v>
      </c>
      <c r="DW122" s="823"/>
      <c r="DX122" s="823"/>
      <c r="DY122" s="823"/>
      <c r="DZ122" s="824"/>
    </row>
    <row r="123" spans="1:130" s="233" customFormat="1" ht="26.25" customHeight="1" x14ac:dyDescent="0.15">
      <c r="A123" s="849"/>
      <c r="B123" s="850"/>
      <c r="C123" s="844" t="s">
        <v>467</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125190</v>
      </c>
      <c r="AB123" s="809"/>
      <c r="AC123" s="809"/>
      <c r="AD123" s="809"/>
      <c r="AE123" s="810"/>
      <c r="AF123" s="811">
        <v>96008</v>
      </c>
      <c r="AG123" s="809"/>
      <c r="AH123" s="809"/>
      <c r="AI123" s="809"/>
      <c r="AJ123" s="810"/>
      <c r="AK123" s="811">
        <v>96008</v>
      </c>
      <c r="AL123" s="809"/>
      <c r="AM123" s="809"/>
      <c r="AN123" s="809"/>
      <c r="AO123" s="810"/>
      <c r="AP123" s="853">
        <v>0.3</v>
      </c>
      <c r="AQ123" s="854"/>
      <c r="AR123" s="854"/>
      <c r="AS123" s="854"/>
      <c r="AT123" s="855"/>
      <c r="AU123" s="915"/>
      <c r="AV123" s="916"/>
      <c r="AW123" s="916"/>
      <c r="AX123" s="916"/>
      <c r="AY123" s="916"/>
      <c r="AZ123" s="254" t="s">
        <v>188</v>
      </c>
      <c r="BA123" s="254"/>
      <c r="BB123" s="254"/>
      <c r="BC123" s="254"/>
      <c r="BD123" s="254"/>
      <c r="BE123" s="254"/>
      <c r="BF123" s="254"/>
      <c r="BG123" s="254"/>
      <c r="BH123" s="254"/>
      <c r="BI123" s="254"/>
      <c r="BJ123" s="254"/>
      <c r="BK123" s="254"/>
      <c r="BL123" s="254"/>
      <c r="BM123" s="254"/>
      <c r="BN123" s="254"/>
      <c r="BO123" s="906" t="s">
        <v>485</v>
      </c>
      <c r="BP123" s="907"/>
      <c r="BQ123" s="861">
        <v>63466311</v>
      </c>
      <c r="BR123" s="862"/>
      <c r="BS123" s="862"/>
      <c r="BT123" s="862"/>
      <c r="BU123" s="862"/>
      <c r="BV123" s="862">
        <v>59681858</v>
      </c>
      <c r="BW123" s="862"/>
      <c r="BX123" s="862"/>
      <c r="BY123" s="862"/>
      <c r="BZ123" s="862"/>
      <c r="CA123" s="862">
        <v>59314836</v>
      </c>
      <c r="CB123" s="862"/>
      <c r="CC123" s="862"/>
      <c r="CD123" s="862"/>
      <c r="CE123" s="862"/>
      <c r="CF123" s="777"/>
      <c r="CG123" s="778"/>
      <c r="CH123" s="778"/>
      <c r="CI123" s="778"/>
      <c r="CJ123" s="863"/>
      <c r="CK123" s="898"/>
      <c r="CL123" s="884"/>
      <c r="CM123" s="884"/>
      <c r="CN123" s="884"/>
      <c r="CO123" s="885"/>
      <c r="CP123" s="864" t="s">
        <v>486</v>
      </c>
      <c r="CQ123" s="865"/>
      <c r="CR123" s="865"/>
      <c r="CS123" s="865"/>
      <c r="CT123" s="865"/>
      <c r="CU123" s="865"/>
      <c r="CV123" s="865"/>
      <c r="CW123" s="865"/>
      <c r="CX123" s="865"/>
      <c r="CY123" s="865"/>
      <c r="CZ123" s="865"/>
      <c r="DA123" s="865"/>
      <c r="DB123" s="865"/>
      <c r="DC123" s="865"/>
      <c r="DD123" s="865"/>
      <c r="DE123" s="865"/>
      <c r="DF123" s="866"/>
      <c r="DG123" s="808" t="s">
        <v>443</v>
      </c>
      <c r="DH123" s="809"/>
      <c r="DI123" s="809"/>
      <c r="DJ123" s="809"/>
      <c r="DK123" s="810"/>
      <c r="DL123" s="811" t="s">
        <v>129</v>
      </c>
      <c r="DM123" s="809"/>
      <c r="DN123" s="809"/>
      <c r="DO123" s="809"/>
      <c r="DP123" s="810"/>
      <c r="DQ123" s="811" t="s">
        <v>444</v>
      </c>
      <c r="DR123" s="809"/>
      <c r="DS123" s="809"/>
      <c r="DT123" s="809"/>
      <c r="DU123" s="810"/>
      <c r="DV123" s="853" t="s">
        <v>444</v>
      </c>
      <c r="DW123" s="854"/>
      <c r="DX123" s="854"/>
      <c r="DY123" s="854"/>
      <c r="DZ123" s="855"/>
    </row>
    <row r="124" spans="1:130" s="233" customFormat="1" ht="26.25" customHeight="1" thickBot="1" x14ac:dyDescent="0.2">
      <c r="A124" s="849"/>
      <c r="B124" s="850"/>
      <c r="C124" s="844" t="s">
        <v>470</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458</v>
      </c>
      <c r="AB124" s="809"/>
      <c r="AC124" s="809"/>
      <c r="AD124" s="809"/>
      <c r="AE124" s="810"/>
      <c r="AF124" s="811" t="s">
        <v>444</v>
      </c>
      <c r="AG124" s="809"/>
      <c r="AH124" s="809"/>
      <c r="AI124" s="809"/>
      <c r="AJ124" s="810"/>
      <c r="AK124" s="811" t="s">
        <v>129</v>
      </c>
      <c r="AL124" s="809"/>
      <c r="AM124" s="809"/>
      <c r="AN124" s="809"/>
      <c r="AO124" s="810"/>
      <c r="AP124" s="853" t="s">
        <v>129</v>
      </c>
      <c r="AQ124" s="854"/>
      <c r="AR124" s="854"/>
      <c r="AS124" s="854"/>
      <c r="AT124" s="855"/>
      <c r="AU124" s="856" t="s">
        <v>487</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13.1</v>
      </c>
      <c r="BR124" s="860"/>
      <c r="BS124" s="860"/>
      <c r="BT124" s="860"/>
      <c r="BU124" s="860"/>
      <c r="BV124" s="860">
        <v>19.899999999999999</v>
      </c>
      <c r="BW124" s="860"/>
      <c r="BX124" s="860"/>
      <c r="BY124" s="860"/>
      <c r="BZ124" s="860"/>
      <c r="CA124" s="860">
        <v>13.8</v>
      </c>
      <c r="CB124" s="860"/>
      <c r="CC124" s="860"/>
      <c r="CD124" s="860"/>
      <c r="CE124" s="860"/>
      <c r="CF124" s="755"/>
      <c r="CG124" s="756"/>
      <c r="CH124" s="756"/>
      <c r="CI124" s="756"/>
      <c r="CJ124" s="891"/>
      <c r="CK124" s="899"/>
      <c r="CL124" s="899"/>
      <c r="CM124" s="899"/>
      <c r="CN124" s="899"/>
      <c r="CO124" s="900"/>
      <c r="CP124" s="864" t="s">
        <v>488</v>
      </c>
      <c r="CQ124" s="865"/>
      <c r="CR124" s="865"/>
      <c r="CS124" s="865"/>
      <c r="CT124" s="865"/>
      <c r="CU124" s="865"/>
      <c r="CV124" s="865"/>
      <c r="CW124" s="865"/>
      <c r="CX124" s="865"/>
      <c r="CY124" s="865"/>
      <c r="CZ124" s="865"/>
      <c r="DA124" s="865"/>
      <c r="DB124" s="865"/>
      <c r="DC124" s="865"/>
      <c r="DD124" s="865"/>
      <c r="DE124" s="865"/>
      <c r="DF124" s="866"/>
      <c r="DG124" s="792">
        <v>9065786</v>
      </c>
      <c r="DH124" s="793"/>
      <c r="DI124" s="793"/>
      <c r="DJ124" s="793"/>
      <c r="DK124" s="794"/>
      <c r="DL124" s="795" t="s">
        <v>444</v>
      </c>
      <c r="DM124" s="793"/>
      <c r="DN124" s="793"/>
      <c r="DO124" s="793"/>
      <c r="DP124" s="794"/>
      <c r="DQ124" s="795" t="s">
        <v>444</v>
      </c>
      <c r="DR124" s="793"/>
      <c r="DS124" s="793"/>
      <c r="DT124" s="793"/>
      <c r="DU124" s="794"/>
      <c r="DV124" s="877" t="s">
        <v>129</v>
      </c>
      <c r="DW124" s="878"/>
      <c r="DX124" s="878"/>
      <c r="DY124" s="878"/>
      <c r="DZ124" s="879"/>
    </row>
    <row r="125" spans="1:130" s="233" customFormat="1" ht="26.25" customHeight="1" x14ac:dyDescent="0.15">
      <c r="A125" s="849"/>
      <c r="B125" s="850"/>
      <c r="C125" s="844" t="s">
        <v>472</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443</v>
      </c>
      <c r="AB125" s="809"/>
      <c r="AC125" s="809"/>
      <c r="AD125" s="809"/>
      <c r="AE125" s="810"/>
      <c r="AF125" s="811" t="s">
        <v>444</v>
      </c>
      <c r="AG125" s="809"/>
      <c r="AH125" s="809"/>
      <c r="AI125" s="809"/>
      <c r="AJ125" s="810"/>
      <c r="AK125" s="811" t="s">
        <v>443</v>
      </c>
      <c r="AL125" s="809"/>
      <c r="AM125" s="809"/>
      <c r="AN125" s="809"/>
      <c r="AO125" s="810"/>
      <c r="AP125" s="853" t="s">
        <v>443</v>
      </c>
      <c r="AQ125" s="854"/>
      <c r="AR125" s="854"/>
      <c r="AS125" s="854"/>
      <c r="AT125" s="855"/>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80" t="s">
        <v>489</v>
      </c>
      <c r="CL125" s="881"/>
      <c r="CM125" s="881"/>
      <c r="CN125" s="881"/>
      <c r="CO125" s="882"/>
      <c r="CP125" s="889" t="s">
        <v>490</v>
      </c>
      <c r="CQ125" s="837"/>
      <c r="CR125" s="837"/>
      <c r="CS125" s="837"/>
      <c r="CT125" s="837"/>
      <c r="CU125" s="837"/>
      <c r="CV125" s="837"/>
      <c r="CW125" s="837"/>
      <c r="CX125" s="837"/>
      <c r="CY125" s="837"/>
      <c r="CZ125" s="837"/>
      <c r="DA125" s="837"/>
      <c r="DB125" s="837"/>
      <c r="DC125" s="837"/>
      <c r="DD125" s="837"/>
      <c r="DE125" s="837"/>
      <c r="DF125" s="838"/>
      <c r="DG125" s="890" t="s">
        <v>444</v>
      </c>
      <c r="DH125" s="871"/>
      <c r="DI125" s="871"/>
      <c r="DJ125" s="871"/>
      <c r="DK125" s="871"/>
      <c r="DL125" s="871" t="s">
        <v>444</v>
      </c>
      <c r="DM125" s="871"/>
      <c r="DN125" s="871"/>
      <c r="DO125" s="871"/>
      <c r="DP125" s="871"/>
      <c r="DQ125" s="871" t="s">
        <v>444</v>
      </c>
      <c r="DR125" s="871"/>
      <c r="DS125" s="871"/>
      <c r="DT125" s="871"/>
      <c r="DU125" s="871"/>
      <c r="DV125" s="872" t="s">
        <v>129</v>
      </c>
      <c r="DW125" s="872"/>
      <c r="DX125" s="872"/>
      <c r="DY125" s="872"/>
      <c r="DZ125" s="873"/>
    </row>
    <row r="126" spans="1:130" s="233" customFormat="1" ht="26.25" customHeight="1" thickBot="1" x14ac:dyDescent="0.2">
      <c r="A126" s="849"/>
      <c r="B126" s="850"/>
      <c r="C126" s="844" t="s">
        <v>475</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446</v>
      </c>
      <c r="AB126" s="809"/>
      <c r="AC126" s="809"/>
      <c r="AD126" s="809"/>
      <c r="AE126" s="810"/>
      <c r="AF126" s="811" t="s">
        <v>444</v>
      </c>
      <c r="AG126" s="809"/>
      <c r="AH126" s="809"/>
      <c r="AI126" s="809"/>
      <c r="AJ126" s="810"/>
      <c r="AK126" s="811" t="s">
        <v>444</v>
      </c>
      <c r="AL126" s="809"/>
      <c r="AM126" s="809"/>
      <c r="AN126" s="809"/>
      <c r="AO126" s="810"/>
      <c r="AP126" s="853" t="s">
        <v>444</v>
      </c>
      <c r="AQ126" s="854"/>
      <c r="AR126" s="854"/>
      <c r="AS126" s="854"/>
      <c r="AT126" s="85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3"/>
      <c r="CL126" s="884"/>
      <c r="CM126" s="884"/>
      <c r="CN126" s="884"/>
      <c r="CO126" s="885"/>
      <c r="CP126" s="844" t="s">
        <v>491</v>
      </c>
      <c r="CQ126" s="781"/>
      <c r="CR126" s="781"/>
      <c r="CS126" s="781"/>
      <c r="CT126" s="781"/>
      <c r="CU126" s="781"/>
      <c r="CV126" s="781"/>
      <c r="CW126" s="781"/>
      <c r="CX126" s="781"/>
      <c r="CY126" s="781"/>
      <c r="CZ126" s="781"/>
      <c r="DA126" s="781"/>
      <c r="DB126" s="781"/>
      <c r="DC126" s="781"/>
      <c r="DD126" s="781"/>
      <c r="DE126" s="781"/>
      <c r="DF126" s="782"/>
      <c r="DG126" s="845">
        <v>927348</v>
      </c>
      <c r="DH126" s="846"/>
      <c r="DI126" s="846"/>
      <c r="DJ126" s="846"/>
      <c r="DK126" s="846"/>
      <c r="DL126" s="846">
        <v>870497</v>
      </c>
      <c r="DM126" s="846"/>
      <c r="DN126" s="846"/>
      <c r="DO126" s="846"/>
      <c r="DP126" s="846"/>
      <c r="DQ126" s="846">
        <v>818965</v>
      </c>
      <c r="DR126" s="846"/>
      <c r="DS126" s="846"/>
      <c r="DT126" s="846"/>
      <c r="DU126" s="846"/>
      <c r="DV126" s="823">
        <v>2.4</v>
      </c>
      <c r="DW126" s="823"/>
      <c r="DX126" s="823"/>
      <c r="DY126" s="823"/>
      <c r="DZ126" s="824"/>
    </row>
    <row r="127" spans="1:130" s="233" customFormat="1" ht="26.25" customHeight="1" x14ac:dyDescent="0.15">
      <c r="A127" s="851"/>
      <c r="B127" s="852"/>
      <c r="C127" s="867" t="s">
        <v>492</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444</v>
      </c>
      <c r="AB127" s="809"/>
      <c r="AC127" s="809"/>
      <c r="AD127" s="809"/>
      <c r="AE127" s="810"/>
      <c r="AF127" s="811" t="s">
        <v>443</v>
      </c>
      <c r="AG127" s="809"/>
      <c r="AH127" s="809"/>
      <c r="AI127" s="809"/>
      <c r="AJ127" s="810"/>
      <c r="AK127" s="811" t="s">
        <v>444</v>
      </c>
      <c r="AL127" s="809"/>
      <c r="AM127" s="809"/>
      <c r="AN127" s="809"/>
      <c r="AO127" s="810"/>
      <c r="AP127" s="853" t="s">
        <v>129</v>
      </c>
      <c r="AQ127" s="854"/>
      <c r="AR127" s="854"/>
      <c r="AS127" s="854"/>
      <c r="AT127" s="855"/>
      <c r="AU127" s="235"/>
      <c r="AV127" s="235"/>
      <c r="AW127" s="235"/>
      <c r="AX127" s="870" t="s">
        <v>493</v>
      </c>
      <c r="AY127" s="841"/>
      <c r="AZ127" s="841"/>
      <c r="BA127" s="841"/>
      <c r="BB127" s="841"/>
      <c r="BC127" s="841"/>
      <c r="BD127" s="841"/>
      <c r="BE127" s="842"/>
      <c r="BF127" s="840" t="s">
        <v>494</v>
      </c>
      <c r="BG127" s="841"/>
      <c r="BH127" s="841"/>
      <c r="BI127" s="841"/>
      <c r="BJ127" s="841"/>
      <c r="BK127" s="841"/>
      <c r="BL127" s="842"/>
      <c r="BM127" s="840" t="s">
        <v>495</v>
      </c>
      <c r="BN127" s="841"/>
      <c r="BO127" s="841"/>
      <c r="BP127" s="841"/>
      <c r="BQ127" s="841"/>
      <c r="BR127" s="841"/>
      <c r="BS127" s="842"/>
      <c r="BT127" s="840" t="s">
        <v>496</v>
      </c>
      <c r="BU127" s="841"/>
      <c r="BV127" s="841"/>
      <c r="BW127" s="841"/>
      <c r="BX127" s="841"/>
      <c r="BY127" s="841"/>
      <c r="BZ127" s="843"/>
      <c r="CA127" s="235"/>
      <c r="CB127" s="235"/>
      <c r="CC127" s="235"/>
      <c r="CD127" s="258"/>
      <c r="CE127" s="258"/>
      <c r="CF127" s="258"/>
      <c r="CG127" s="235"/>
      <c r="CH127" s="235"/>
      <c r="CI127" s="235"/>
      <c r="CJ127" s="257"/>
      <c r="CK127" s="883"/>
      <c r="CL127" s="884"/>
      <c r="CM127" s="884"/>
      <c r="CN127" s="884"/>
      <c r="CO127" s="885"/>
      <c r="CP127" s="844" t="s">
        <v>497</v>
      </c>
      <c r="CQ127" s="781"/>
      <c r="CR127" s="781"/>
      <c r="CS127" s="781"/>
      <c r="CT127" s="781"/>
      <c r="CU127" s="781"/>
      <c r="CV127" s="781"/>
      <c r="CW127" s="781"/>
      <c r="CX127" s="781"/>
      <c r="CY127" s="781"/>
      <c r="CZ127" s="781"/>
      <c r="DA127" s="781"/>
      <c r="DB127" s="781"/>
      <c r="DC127" s="781"/>
      <c r="DD127" s="781"/>
      <c r="DE127" s="781"/>
      <c r="DF127" s="782"/>
      <c r="DG127" s="845" t="s">
        <v>443</v>
      </c>
      <c r="DH127" s="846"/>
      <c r="DI127" s="846"/>
      <c r="DJ127" s="846"/>
      <c r="DK127" s="846"/>
      <c r="DL127" s="846" t="s">
        <v>444</v>
      </c>
      <c r="DM127" s="846"/>
      <c r="DN127" s="846"/>
      <c r="DO127" s="846"/>
      <c r="DP127" s="846"/>
      <c r="DQ127" s="846" t="s">
        <v>458</v>
      </c>
      <c r="DR127" s="846"/>
      <c r="DS127" s="846"/>
      <c r="DT127" s="846"/>
      <c r="DU127" s="846"/>
      <c r="DV127" s="823" t="s">
        <v>443</v>
      </c>
      <c r="DW127" s="823"/>
      <c r="DX127" s="823"/>
      <c r="DY127" s="823"/>
      <c r="DZ127" s="824"/>
    </row>
    <row r="128" spans="1:130" s="233" customFormat="1" ht="26.25" customHeight="1" thickBot="1" x14ac:dyDescent="0.2">
      <c r="A128" s="825" t="s">
        <v>498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499</v>
      </c>
      <c r="X128" s="827"/>
      <c r="Y128" s="827"/>
      <c r="Z128" s="828"/>
      <c r="AA128" s="829">
        <v>2026453</v>
      </c>
      <c r="AB128" s="830"/>
      <c r="AC128" s="830"/>
      <c r="AD128" s="830"/>
      <c r="AE128" s="831"/>
      <c r="AF128" s="832">
        <v>2113536</v>
      </c>
      <c r="AG128" s="830"/>
      <c r="AH128" s="830"/>
      <c r="AI128" s="830"/>
      <c r="AJ128" s="831"/>
      <c r="AK128" s="832">
        <v>2220585</v>
      </c>
      <c r="AL128" s="830"/>
      <c r="AM128" s="830"/>
      <c r="AN128" s="830"/>
      <c r="AO128" s="831"/>
      <c r="AP128" s="833"/>
      <c r="AQ128" s="834"/>
      <c r="AR128" s="834"/>
      <c r="AS128" s="834"/>
      <c r="AT128" s="835"/>
      <c r="AU128" s="235"/>
      <c r="AV128" s="235"/>
      <c r="AW128" s="235"/>
      <c r="AX128" s="836" t="s">
        <v>500</v>
      </c>
      <c r="AY128" s="837"/>
      <c r="AZ128" s="837"/>
      <c r="BA128" s="837"/>
      <c r="BB128" s="837"/>
      <c r="BC128" s="837"/>
      <c r="BD128" s="837"/>
      <c r="BE128" s="838"/>
      <c r="BF128" s="815" t="s">
        <v>443</v>
      </c>
      <c r="BG128" s="816"/>
      <c r="BH128" s="816"/>
      <c r="BI128" s="816"/>
      <c r="BJ128" s="816"/>
      <c r="BK128" s="816"/>
      <c r="BL128" s="839"/>
      <c r="BM128" s="815">
        <v>11.53</v>
      </c>
      <c r="BN128" s="816"/>
      <c r="BO128" s="816"/>
      <c r="BP128" s="816"/>
      <c r="BQ128" s="816"/>
      <c r="BR128" s="816"/>
      <c r="BS128" s="839"/>
      <c r="BT128" s="815">
        <v>20</v>
      </c>
      <c r="BU128" s="816"/>
      <c r="BV128" s="816"/>
      <c r="BW128" s="816"/>
      <c r="BX128" s="816"/>
      <c r="BY128" s="816"/>
      <c r="BZ128" s="817"/>
      <c r="CA128" s="258"/>
      <c r="CB128" s="258"/>
      <c r="CC128" s="258"/>
      <c r="CD128" s="258"/>
      <c r="CE128" s="258"/>
      <c r="CF128" s="258"/>
      <c r="CG128" s="235"/>
      <c r="CH128" s="235"/>
      <c r="CI128" s="235"/>
      <c r="CJ128" s="257"/>
      <c r="CK128" s="886"/>
      <c r="CL128" s="887"/>
      <c r="CM128" s="887"/>
      <c r="CN128" s="887"/>
      <c r="CO128" s="888"/>
      <c r="CP128" s="818" t="s">
        <v>501</v>
      </c>
      <c r="CQ128" s="759"/>
      <c r="CR128" s="759"/>
      <c r="CS128" s="759"/>
      <c r="CT128" s="759"/>
      <c r="CU128" s="759"/>
      <c r="CV128" s="759"/>
      <c r="CW128" s="759"/>
      <c r="CX128" s="759"/>
      <c r="CY128" s="759"/>
      <c r="CZ128" s="759"/>
      <c r="DA128" s="759"/>
      <c r="DB128" s="759"/>
      <c r="DC128" s="759"/>
      <c r="DD128" s="759"/>
      <c r="DE128" s="759"/>
      <c r="DF128" s="760"/>
      <c r="DG128" s="819" t="s">
        <v>129</v>
      </c>
      <c r="DH128" s="820"/>
      <c r="DI128" s="820"/>
      <c r="DJ128" s="820"/>
      <c r="DK128" s="820"/>
      <c r="DL128" s="820" t="s">
        <v>129</v>
      </c>
      <c r="DM128" s="820"/>
      <c r="DN128" s="820"/>
      <c r="DO128" s="820"/>
      <c r="DP128" s="820"/>
      <c r="DQ128" s="820" t="s">
        <v>443</v>
      </c>
      <c r="DR128" s="820"/>
      <c r="DS128" s="820"/>
      <c r="DT128" s="820"/>
      <c r="DU128" s="820"/>
      <c r="DV128" s="821" t="s">
        <v>446</v>
      </c>
      <c r="DW128" s="821"/>
      <c r="DX128" s="821"/>
      <c r="DY128" s="821"/>
      <c r="DZ128" s="822"/>
    </row>
    <row r="129" spans="1:131" s="233" customFormat="1" ht="26.25" customHeight="1" x14ac:dyDescent="0.15">
      <c r="A129" s="803" t="s">
        <v>109</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502</v>
      </c>
      <c r="X129" s="806"/>
      <c r="Y129" s="806"/>
      <c r="Z129" s="807"/>
      <c r="AA129" s="808">
        <v>34622858</v>
      </c>
      <c r="AB129" s="809"/>
      <c r="AC129" s="809"/>
      <c r="AD129" s="809"/>
      <c r="AE129" s="810"/>
      <c r="AF129" s="811">
        <v>35700197</v>
      </c>
      <c r="AG129" s="809"/>
      <c r="AH129" s="809"/>
      <c r="AI129" s="809"/>
      <c r="AJ129" s="810"/>
      <c r="AK129" s="811">
        <v>37378235</v>
      </c>
      <c r="AL129" s="809"/>
      <c r="AM129" s="809"/>
      <c r="AN129" s="809"/>
      <c r="AO129" s="810"/>
      <c r="AP129" s="812"/>
      <c r="AQ129" s="813"/>
      <c r="AR129" s="813"/>
      <c r="AS129" s="813"/>
      <c r="AT129" s="814"/>
      <c r="AU129" s="236"/>
      <c r="AV129" s="236"/>
      <c r="AW129" s="236"/>
      <c r="AX129" s="780" t="s">
        <v>503</v>
      </c>
      <c r="AY129" s="781"/>
      <c r="AZ129" s="781"/>
      <c r="BA129" s="781"/>
      <c r="BB129" s="781"/>
      <c r="BC129" s="781"/>
      <c r="BD129" s="781"/>
      <c r="BE129" s="782"/>
      <c r="BF129" s="799" t="s">
        <v>450</v>
      </c>
      <c r="BG129" s="800"/>
      <c r="BH129" s="800"/>
      <c r="BI129" s="800"/>
      <c r="BJ129" s="800"/>
      <c r="BK129" s="800"/>
      <c r="BL129" s="801"/>
      <c r="BM129" s="799">
        <v>16.53</v>
      </c>
      <c r="BN129" s="800"/>
      <c r="BO129" s="800"/>
      <c r="BP129" s="800"/>
      <c r="BQ129" s="800"/>
      <c r="BR129" s="800"/>
      <c r="BS129" s="801"/>
      <c r="BT129" s="799">
        <v>30</v>
      </c>
      <c r="BU129" s="800"/>
      <c r="BV129" s="800"/>
      <c r="BW129" s="800"/>
      <c r="BX129" s="800"/>
      <c r="BY129" s="800"/>
      <c r="BZ129" s="802"/>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3" t="s">
        <v>504</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505</v>
      </c>
      <c r="X130" s="806"/>
      <c r="Y130" s="806"/>
      <c r="Z130" s="807"/>
      <c r="AA130" s="808">
        <v>3370472</v>
      </c>
      <c r="AB130" s="809"/>
      <c r="AC130" s="809"/>
      <c r="AD130" s="809"/>
      <c r="AE130" s="810"/>
      <c r="AF130" s="811">
        <v>3271161</v>
      </c>
      <c r="AG130" s="809"/>
      <c r="AH130" s="809"/>
      <c r="AI130" s="809"/>
      <c r="AJ130" s="810"/>
      <c r="AK130" s="811">
        <v>3169565</v>
      </c>
      <c r="AL130" s="809"/>
      <c r="AM130" s="809"/>
      <c r="AN130" s="809"/>
      <c r="AO130" s="810"/>
      <c r="AP130" s="812"/>
      <c r="AQ130" s="813"/>
      <c r="AR130" s="813"/>
      <c r="AS130" s="813"/>
      <c r="AT130" s="814"/>
      <c r="AU130" s="236"/>
      <c r="AV130" s="236"/>
      <c r="AW130" s="236"/>
      <c r="AX130" s="780" t="s">
        <v>506</v>
      </c>
      <c r="AY130" s="781"/>
      <c r="AZ130" s="781"/>
      <c r="BA130" s="781"/>
      <c r="BB130" s="781"/>
      <c r="BC130" s="781"/>
      <c r="BD130" s="781"/>
      <c r="BE130" s="782"/>
      <c r="BF130" s="783">
        <v>-2.4</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507</v>
      </c>
      <c r="X131" s="790"/>
      <c r="Y131" s="790"/>
      <c r="Z131" s="791"/>
      <c r="AA131" s="792">
        <v>31252386</v>
      </c>
      <c r="AB131" s="793"/>
      <c r="AC131" s="793"/>
      <c r="AD131" s="793"/>
      <c r="AE131" s="794"/>
      <c r="AF131" s="795">
        <v>32429036</v>
      </c>
      <c r="AG131" s="793"/>
      <c r="AH131" s="793"/>
      <c r="AI131" s="793"/>
      <c r="AJ131" s="794"/>
      <c r="AK131" s="795">
        <v>34208670</v>
      </c>
      <c r="AL131" s="793"/>
      <c r="AM131" s="793"/>
      <c r="AN131" s="793"/>
      <c r="AO131" s="794"/>
      <c r="AP131" s="796"/>
      <c r="AQ131" s="797"/>
      <c r="AR131" s="797"/>
      <c r="AS131" s="797"/>
      <c r="AT131" s="798"/>
      <c r="AU131" s="236"/>
      <c r="AV131" s="236"/>
      <c r="AW131" s="236"/>
      <c r="AX131" s="758" t="s">
        <v>508</v>
      </c>
      <c r="AY131" s="759"/>
      <c r="AZ131" s="759"/>
      <c r="BA131" s="759"/>
      <c r="BB131" s="759"/>
      <c r="BC131" s="759"/>
      <c r="BD131" s="759"/>
      <c r="BE131" s="760"/>
      <c r="BF131" s="761">
        <v>13.8</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7" t="s">
        <v>509</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510</v>
      </c>
      <c r="W132" s="771"/>
      <c r="X132" s="771"/>
      <c r="Y132" s="771"/>
      <c r="Z132" s="772"/>
      <c r="AA132" s="773">
        <v>-1.7446603919999999</v>
      </c>
      <c r="AB132" s="774"/>
      <c r="AC132" s="774"/>
      <c r="AD132" s="774"/>
      <c r="AE132" s="775"/>
      <c r="AF132" s="776">
        <v>-2.7718893649999998</v>
      </c>
      <c r="AG132" s="774"/>
      <c r="AH132" s="774"/>
      <c r="AI132" s="774"/>
      <c r="AJ132" s="775"/>
      <c r="AK132" s="776">
        <v>-2.780745349</v>
      </c>
      <c r="AL132" s="774"/>
      <c r="AM132" s="774"/>
      <c r="AN132" s="774"/>
      <c r="AO132" s="775"/>
      <c r="AP132" s="777"/>
      <c r="AQ132" s="778"/>
      <c r="AR132" s="778"/>
      <c r="AS132" s="778"/>
      <c r="AT132" s="779"/>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511</v>
      </c>
      <c r="W133" s="750"/>
      <c r="X133" s="750"/>
      <c r="Y133" s="750"/>
      <c r="Z133" s="751"/>
      <c r="AA133" s="752">
        <v>-2.2000000000000002</v>
      </c>
      <c r="AB133" s="753"/>
      <c r="AC133" s="753"/>
      <c r="AD133" s="753"/>
      <c r="AE133" s="754"/>
      <c r="AF133" s="752">
        <v>-2.2999999999999998</v>
      </c>
      <c r="AG133" s="753"/>
      <c r="AH133" s="753"/>
      <c r="AI133" s="753"/>
      <c r="AJ133" s="754"/>
      <c r="AK133" s="752">
        <v>-2.4</v>
      </c>
      <c r="AL133" s="753"/>
      <c r="AM133" s="753"/>
      <c r="AN133" s="753"/>
      <c r="AO133" s="754"/>
      <c r="AP133" s="755"/>
      <c r="AQ133" s="756"/>
      <c r="AR133" s="756"/>
      <c r="AS133" s="756"/>
      <c r="AT133" s="75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tGeux754nFRgj8EUEDXccDsqEo5HWmfp+8J2iJVZ9HJ3A9MbScrzs3GWoUls/ohglWqfOSWK4f76kZddGCamHA==" saltValue="LsUvj15no8iTU6q2QCO6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7"/>
  <sheetViews>
    <sheetView showGridLines="0" view="pageBreakPreview" zoomScale="70" zoomScaleNormal="85" zoomScaleSheetLayoutView="7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ht="15" x14ac:dyDescent="0.15">
      <c r="A1" s="367"/>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5" x14ac:dyDescent="0.15">
      <c r="A2" s="367"/>
    </row>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row r="30" spans="119:120" x14ac:dyDescent="0.15">
      <c r="DO30" s="262"/>
      <c r="DP30" s="262"/>
    </row>
    <row r="31" spans="119:120" x14ac:dyDescent="0.15"/>
    <row r="32" spans="119:120" x14ac:dyDescent="0.15">
      <c r="DO32" s="262"/>
      <c r="DP32" s="262"/>
    </row>
    <row r="33" spans="98:120" x14ac:dyDescent="0.15"/>
    <row r="34" spans="98:120" x14ac:dyDescent="0.15">
      <c r="DO34" s="262"/>
      <c r="DP34" s="262"/>
    </row>
    <row r="35" spans="98:120" x14ac:dyDescent="0.15">
      <c r="DM35" s="262"/>
    </row>
    <row r="36" spans="98:120" x14ac:dyDescent="0.15">
      <c r="CT36" s="262"/>
      <c r="CU36" s="262"/>
      <c r="CV36" s="262"/>
      <c r="CY36" s="262"/>
      <c r="CZ36" s="262"/>
      <c r="DA36" s="262"/>
      <c r="DD36" s="262"/>
      <c r="DE36" s="262"/>
      <c r="DF36" s="262"/>
      <c r="DI36" s="262"/>
      <c r="DJ36" s="262"/>
      <c r="DK36" s="262"/>
      <c r="DM36" s="262"/>
      <c r="DN36" s="262"/>
      <c r="DO36" s="262"/>
      <c r="DP36" s="262"/>
    </row>
    <row r="37" spans="98:120" x14ac:dyDescent="0.15"/>
    <row r="38" spans="98:120" x14ac:dyDescent="0.15">
      <c r="CW38" s="262"/>
      <c r="DB38" s="262"/>
      <c r="DG38" s="262"/>
      <c r="DL38" s="262"/>
      <c r="DP38" s="262"/>
    </row>
    <row r="39" spans="98:120" x14ac:dyDescent="0.15">
      <c r="CT39" s="262"/>
      <c r="CU39" s="262"/>
      <c r="CV39" s="262"/>
      <c r="CW39" s="262"/>
      <c r="CY39" s="262"/>
      <c r="CZ39" s="262"/>
      <c r="DA39" s="262"/>
      <c r="DB39" s="262"/>
      <c r="DD39" s="262"/>
      <c r="DE39" s="262"/>
      <c r="DF39" s="262"/>
      <c r="DG39" s="262"/>
      <c r="DI39" s="262"/>
      <c r="DJ39" s="262"/>
      <c r="DK39" s="262"/>
      <c r="DL39" s="262"/>
      <c r="DN39" s="262"/>
      <c r="DO39" s="262"/>
      <c r="DP39" s="262"/>
    </row>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3:120" x14ac:dyDescent="0.15"/>
    <row r="50" spans="23:120" x14ac:dyDescent="0.15">
      <c r="DN50" s="262"/>
      <c r="DO50" s="262"/>
      <c r="DP50" s="262"/>
    </row>
    <row r="51" spans="23:120" x14ac:dyDescent="0.15"/>
    <row r="52" spans="23:120" x14ac:dyDescent="0.15"/>
    <row r="53" spans="23:120" x14ac:dyDescent="0.15"/>
    <row r="54" spans="23:120" x14ac:dyDescent="0.15"/>
    <row r="55" spans="23:120" x14ac:dyDescent="0.15"/>
    <row r="56" spans="23:120" x14ac:dyDescent="0.15"/>
    <row r="57" spans="23:120" x14ac:dyDescent="0.15"/>
    <row r="58" spans="23:120" x14ac:dyDescent="0.15"/>
    <row r="59" spans="23:120" x14ac:dyDescent="0.15"/>
    <row r="60" spans="23:120" x14ac:dyDescent="0.15"/>
    <row r="61" spans="23:120" x14ac:dyDescent="0.15"/>
    <row r="62" spans="23:120" x14ac:dyDescent="0.15"/>
    <row r="63" spans="23:120" x14ac:dyDescent="0.15"/>
    <row r="64" spans="23:120" x14ac:dyDescent="0.15">
      <c r="W64" s="262"/>
      <c r="CS64" s="262"/>
      <c r="CX64" s="262"/>
      <c r="DC64" s="262"/>
      <c r="DH64" s="262"/>
    </row>
    <row r="65" spans="15:120" x14ac:dyDescent="0.15">
      <c r="V65" s="262"/>
    </row>
    <row r="66" spans="15:120" x14ac:dyDescent="0.15">
      <c r="X66" s="262"/>
      <c r="Z66" s="262"/>
      <c r="AA66" s="262"/>
      <c r="AB66" s="262"/>
      <c r="AC66" s="262"/>
      <c r="AD66" s="262"/>
      <c r="AE66" s="262"/>
      <c r="AF66" s="262"/>
      <c r="AG66" s="262"/>
      <c r="AH66" s="262"/>
      <c r="AI66" s="262"/>
      <c r="AJ66" s="262"/>
      <c r="AK66" s="262"/>
      <c r="AL66" s="262"/>
      <c r="AM66" s="262"/>
      <c r="AN66" s="262"/>
      <c r="AO66" s="262"/>
      <c r="AP66" s="262"/>
      <c r="AQ66" s="262"/>
      <c r="AR66" s="262"/>
      <c r="AS66" s="262"/>
      <c r="AT66" s="262"/>
      <c r="AU66" s="262"/>
      <c r="AV66" s="262"/>
      <c r="AW66" s="262"/>
      <c r="AX66" s="262"/>
      <c r="AY66" s="262"/>
      <c r="AZ66" s="262"/>
      <c r="BA66" s="262"/>
      <c r="BB66" s="262"/>
      <c r="BC66" s="262"/>
      <c r="BD66" s="262"/>
      <c r="BE66" s="262"/>
      <c r="BF66" s="262"/>
      <c r="BG66" s="262"/>
      <c r="BH66" s="262"/>
      <c r="BI66" s="262"/>
      <c r="BJ66" s="262"/>
      <c r="BK66" s="262"/>
      <c r="BL66" s="262"/>
      <c r="BM66" s="262"/>
      <c r="BN66" s="262"/>
      <c r="BO66" s="262"/>
      <c r="BP66" s="262"/>
      <c r="BQ66" s="262"/>
      <c r="BR66" s="262"/>
      <c r="BS66" s="262"/>
      <c r="BT66" s="262"/>
      <c r="BU66" s="262"/>
      <c r="BV66" s="262"/>
      <c r="BW66" s="262"/>
      <c r="BX66" s="262"/>
      <c r="BY66" s="262"/>
      <c r="BZ66" s="262"/>
      <c r="CA66" s="262"/>
      <c r="CB66" s="262"/>
      <c r="CC66" s="262"/>
      <c r="CD66" s="262"/>
      <c r="CE66" s="262"/>
      <c r="CF66" s="262"/>
      <c r="CG66" s="262"/>
      <c r="CH66" s="262"/>
      <c r="CI66" s="262"/>
      <c r="CJ66" s="262"/>
      <c r="CK66" s="262"/>
      <c r="CL66" s="262"/>
      <c r="CM66" s="262"/>
      <c r="CN66" s="262"/>
      <c r="CO66" s="262"/>
      <c r="CP66" s="262"/>
      <c r="CQ66" s="262"/>
      <c r="CR66" s="262"/>
      <c r="CU66" s="262"/>
      <c r="CZ66" s="262"/>
      <c r="DE66" s="262"/>
      <c r="DJ66" s="262"/>
    </row>
    <row r="67" spans="15:120" x14ac:dyDescent="0.15">
      <c r="Q67" s="262"/>
      <c r="S67" s="262"/>
      <c r="U67" s="262"/>
      <c r="DM67" s="262"/>
    </row>
    <row r="68" spans="15:120" x14ac:dyDescent="0.15">
      <c r="O68" s="262"/>
      <c r="P68" s="262"/>
      <c r="R68" s="262"/>
      <c r="T68" s="262"/>
      <c r="Y68" s="262"/>
      <c r="CT68" s="262"/>
      <c r="CV68" s="262"/>
      <c r="CW68" s="262"/>
      <c r="CY68" s="262"/>
      <c r="DA68" s="262"/>
      <c r="DB68" s="262"/>
      <c r="DD68" s="262"/>
      <c r="DF68" s="262"/>
      <c r="DG68" s="262"/>
      <c r="DI68" s="262"/>
      <c r="DK68" s="262"/>
      <c r="DL68" s="262"/>
      <c r="DN68" s="262"/>
      <c r="DO68" s="262"/>
      <c r="DP68" s="262"/>
    </row>
    <row r="69" spans="15:120" x14ac:dyDescent="0.15"/>
    <row r="70" spans="15:120" x14ac:dyDescent="0.15"/>
    <row r="71" spans="15:120" x14ac:dyDescent="0.15"/>
    <row r="72" spans="15:120" x14ac:dyDescent="0.15"/>
    <row r="73" spans="15:120" x14ac:dyDescent="0.15">
      <c r="DP73" s="262"/>
    </row>
    <row r="74" spans="15:120" x14ac:dyDescent="0.15">
      <c r="DP74" s="262"/>
    </row>
    <row r="75" spans="15:120" x14ac:dyDescent="0.15"/>
    <row r="76" spans="15:120" x14ac:dyDescent="0.15"/>
    <row r="77" spans="15:120" x14ac:dyDescent="0.15"/>
    <row r="78" spans="15:120" x14ac:dyDescent="0.15"/>
    <row r="79" spans="15:120" x14ac:dyDescent="0.15"/>
    <row r="80" spans="15:12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24:120" x14ac:dyDescent="0.15">
      <c r="CS97" s="262"/>
      <c r="CX97" s="262"/>
      <c r="DC97" s="262"/>
      <c r="DH97" s="262"/>
    </row>
    <row r="98" spans="24:120" x14ac:dyDescent="0.15">
      <c r="CS98" s="262"/>
      <c r="CX98" s="262"/>
      <c r="DC98" s="262"/>
      <c r="DH98" s="262"/>
      <c r="DP98" s="263" t="s">
        <v>512</v>
      </c>
    </row>
    <row r="99" spans="24:120" hidden="1" x14ac:dyDescent="0.15">
      <c r="CS99" s="262"/>
      <c r="CX99" s="262"/>
      <c r="DC99" s="262"/>
      <c r="DH99" s="262"/>
    </row>
    <row r="100" spans="24:120" hidden="1" x14ac:dyDescent="0.15">
      <c r="CS100" s="262"/>
      <c r="CX100" s="262"/>
      <c r="DC100" s="262"/>
      <c r="DH100" s="262"/>
    </row>
    <row r="102" spans="24:120" ht="12" hidden="1" customHeight="1" x14ac:dyDescent="0.15">
      <c r="X102" s="262"/>
      <c r="Y102" s="262"/>
      <c r="Z102" s="262"/>
      <c r="AA102" s="262"/>
      <c r="AB102" s="262"/>
      <c r="AC102" s="262"/>
      <c r="AD102" s="26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2"/>
      <c r="AY102" s="262"/>
      <c r="AZ102" s="262"/>
      <c r="BA102" s="262"/>
      <c r="BB102" s="262"/>
      <c r="BC102" s="262"/>
      <c r="BD102" s="262"/>
      <c r="BE102" s="262"/>
      <c r="BF102" s="262"/>
      <c r="BG102" s="262"/>
      <c r="BH102" s="262"/>
      <c r="BI102" s="262"/>
      <c r="BJ102" s="262"/>
      <c r="BK102" s="262"/>
      <c r="BL102" s="262"/>
      <c r="BM102" s="262"/>
      <c r="BN102" s="262"/>
      <c r="BO102" s="262"/>
      <c r="BP102" s="262"/>
      <c r="BQ102" s="262"/>
      <c r="BR102" s="262"/>
      <c r="BS102" s="262"/>
      <c r="BT102" s="262"/>
      <c r="BU102" s="262"/>
      <c r="BV102" s="262"/>
      <c r="BW102" s="262"/>
      <c r="BX102" s="262"/>
      <c r="BY102" s="262"/>
      <c r="BZ102" s="262"/>
      <c r="CA102" s="262"/>
      <c r="CB102" s="262"/>
      <c r="CC102" s="262"/>
      <c r="CD102" s="262"/>
      <c r="CE102" s="262"/>
      <c r="CF102" s="262"/>
      <c r="CG102" s="262"/>
      <c r="CH102" s="262"/>
      <c r="CI102" s="262"/>
      <c r="CJ102" s="262"/>
      <c r="CK102" s="262"/>
      <c r="CL102" s="262"/>
      <c r="CM102" s="262"/>
      <c r="CN102" s="262"/>
      <c r="CO102" s="262"/>
      <c r="CP102" s="262"/>
      <c r="CQ102" s="262"/>
      <c r="CR102" s="262"/>
      <c r="CU102" s="262"/>
      <c r="CZ102" s="262"/>
      <c r="DE102" s="262"/>
      <c r="DJ102" s="262"/>
    </row>
    <row r="103" spans="24:120" ht="1.5" hidden="1" customHeight="1" x14ac:dyDescent="0.15">
      <c r="CU103" s="262"/>
      <c r="CZ103" s="262"/>
      <c r="DE103" s="262"/>
      <c r="DJ103" s="262"/>
      <c r="DM103" s="262"/>
    </row>
    <row r="104" spans="24:120" hidden="1" x14ac:dyDescent="0.15">
      <c r="CT104" s="262"/>
      <c r="CV104" s="262"/>
      <c r="CW104" s="262"/>
      <c r="CY104" s="262"/>
      <c r="DA104" s="262"/>
      <c r="DB104" s="262"/>
      <c r="DD104" s="262"/>
      <c r="DF104" s="262"/>
      <c r="DG104" s="262"/>
      <c r="DI104" s="262"/>
      <c r="DK104" s="262"/>
      <c r="DL104" s="262"/>
      <c r="DM104" s="262"/>
      <c r="DN104" s="262"/>
      <c r="DO104" s="262"/>
      <c r="DP104" s="262"/>
    </row>
    <row r="105" spans="24:120" hidden="1" x14ac:dyDescent="0.15">
      <c r="CV105" s="262"/>
      <c r="CW105" s="262"/>
      <c r="DA105" s="262"/>
      <c r="DB105" s="262"/>
      <c r="DF105" s="262"/>
      <c r="DG105" s="262"/>
      <c r="DK105" s="262"/>
      <c r="DL105" s="262"/>
      <c r="DN105" s="262"/>
      <c r="DO105" s="262"/>
      <c r="DP105" s="262"/>
    </row>
    <row r="106" spans="24:120" ht="12.75" hidden="1" customHeight="1" x14ac:dyDescent="0.15"/>
    <row r="107" spans="24:120" ht="13.5" customHeight="1" x14ac:dyDescent="0.15"/>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Fm52TS4Qwg1MOlsg9gEH1WID7xpPZzuvQRRdMhdxF89IHKFfvYpvBTL7h3P1X0FisQapw+SvCpXxuWJzL6sA==" saltValue="LwUKZT0tpRlDOT35wmlbG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513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514</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515</v>
      </c>
      <c r="AP7" s="275"/>
      <c r="AQ7" s="276" t="s">
        <v>516</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517</v>
      </c>
      <c r="AQ8" s="282" t="s">
        <v>518</v>
      </c>
      <c r="AR8" s="283" t="s">
        <v>519</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520</v>
      </c>
      <c r="AL9" s="1159"/>
      <c r="AM9" s="1159"/>
      <c r="AN9" s="1160"/>
      <c r="AO9" s="284">
        <v>11306736</v>
      </c>
      <c r="AP9" s="284">
        <v>60366</v>
      </c>
      <c r="AQ9" s="285">
        <v>61144</v>
      </c>
      <c r="AR9" s="286">
        <v>-1.3</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521</v>
      </c>
      <c r="AL10" s="1159"/>
      <c r="AM10" s="1159"/>
      <c r="AN10" s="1160"/>
      <c r="AO10" s="287">
        <v>78728</v>
      </c>
      <c r="AP10" s="287">
        <v>420</v>
      </c>
      <c r="AQ10" s="288">
        <v>1318</v>
      </c>
      <c r="AR10" s="289">
        <v>-68.099999999999994</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522</v>
      </c>
      <c r="AL11" s="1159"/>
      <c r="AM11" s="1159"/>
      <c r="AN11" s="1160"/>
      <c r="AO11" s="287">
        <v>364475</v>
      </c>
      <c r="AP11" s="287">
        <v>1946</v>
      </c>
      <c r="AQ11" s="288">
        <v>986</v>
      </c>
      <c r="AR11" s="289">
        <v>97.4</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523</v>
      </c>
      <c r="AL12" s="1159"/>
      <c r="AM12" s="1159"/>
      <c r="AN12" s="1160"/>
      <c r="AO12" s="287" t="s">
        <v>524</v>
      </c>
      <c r="AP12" s="287" t="s">
        <v>524</v>
      </c>
      <c r="AQ12" s="288">
        <v>36</v>
      </c>
      <c r="AR12" s="289" t="s">
        <v>524</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525</v>
      </c>
      <c r="AL13" s="1159"/>
      <c r="AM13" s="1159"/>
      <c r="AN13" s="1160"/>
      <c r="AO13" s="287">
        <v>414777</v>
      </c>
      <c r="AP13" s="287">
        <v>2214</v>
      </c>
      <c r="AQ13" s="288">
        <v>2152</v>
      </c>
      <c r="AR13" s="289">
        <v>2.9</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526</v>
      </c>
      <c r="AL14" s="1159"/>
      <c r="AM14" s="1159"/>
      <c r="AN14" s="1160"/>
      <c r="AO14" s="287">
        <v>70020</v>
      </c>
      <c r="AP14" s="287">
        <v>374</v>
      </c>
      <c r="AQ14" s="288">
        <v>1296</v>
      </c>
      <c r="AR14" s="289">
        <v>-71.099999999999994</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527</v>
      </c>
      <c r="AL15" s="1162"/>
      <c r="AM15" s="1162"/>
      <c r="AN15" s="1163"/>
      <c r="AO15" s="287">
        <v>-679893</v>
      </c>
      <c r="AP15" s="287">
        <v>-3630</v>
      </c>
      <c r="AQ15" s="288">
        <v>-3683</v>
      </c>
      <c r="AR15" s="289">
        <v>-1.4</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188</v>
      </c>
      <c r="AL16" s="1162"/>
      <c r="AM16" s="1162"/>
      <c r="AN16" s="1163"/>
      <c r="AO16" s="287">
        <v>11554843</v>
      </c>
      <c r="AP16" s="287">
        <v>61690</v>
      </c>
      <c r="AQ16" s="288">
        <v>63248</v>
      </c>
      <c r="AR16" s="289">
        <v>-2.5</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528</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529</v>
      </c>
      <c r="AP20" s="296" t="s">
        <v>530</v>
      </c>
      <c r="AQ20" s="297" t="s">
        <v>531</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532</v>
      </c>
      <c r="AL21" s="1165"/>
      <c r="AM21" s="1165"/>
      <c r="AN21" s="1166"/>
      <c r="AO21" s="300">
        <v>5.39</v>
      </c>
      <c r="AP21" s="301">
        <v>6.03</v>
      </c>
      <c r="AQ21" s="302">
        <v>-0.64</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533</v>
      </c>
      <c r="AL22" s="1165"/>
      <c r="AM22" s="1165"/>
      <c r="AN22" s="1166"/>
      <c r="AO22" s="305">
        <v>98.5</v>
      </c>
      <c r="AP22" s="306">
        <v>99.9</v>
      </c>
      <c r="AQ22" s="307">
        <v>-1.4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534</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535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536</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515</v>
      </c>
      <c r="AP30" s="275"/>
      <c r="AQ30" s="276" t="s">
        <v>516</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517</v>
      </c>
      <c r="AQ31" s="282" t="s">
        <v>518</v>
      </c>
      <c r="AR31" s="283" t="s">
        <v>519</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537</v>
      </c>
      <c r="AL32" s="1149"/>
      <c r="AM32" s="1149"/>
      <c r="AN32" s="1150"/>
      <c r="AO32" s="315">
        <v>3397424</v>
      </c>
      <c r="AP32" s="315">
        <v>18139</v>
      </c>
      <c r="AQ32" s="316">
        <v>26067</v>
      </c>
      <c r="AR32" s="317">
        <v>-30.4</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538</v>
      </c>
      <c r="AL33" s="1149"/>
      <c r="AM33" s="1149"/>
      <c r="AN33" s="1150"/>
      <c r="AO33" s="315" t="s">
        <v>524</v>
      </c>
      <c r="AP33" s="315" t="s">
        <v>524</v>
      </c>
      <c r="AQ33" s="316">
        <v>0</v>
      </c>
      <c r="AR33" s="317" t="s">
        <v>524</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539</v>
      </c>
      <c r="AL34" s="1149"/>
      <c r="AM34" s="1149"/>
      <c r="AN34" s="1150"/>
      <c r="AO34" s="315" t="s">
        <v>524</v>
      </c>
      <c r="AP34" s="315" t="s">
        <v>524</v>
      </c>
      <c r="AQ34" s="316">
        <v>31</v>
      </c>
      <c r="AR34" s="317" t="s">
        <v>524</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540</v>
      </c>
      <c r="AL35" s="1149"/>
      <c r="AM35" s="1149"/>
      <c r="AN35" s="1150"/>
      <c r="AO35" s="315">
        <v>932872</v>
      </c>
      <c r="AP35" s="315">
        <v>4981</v>
      </c>
      <c r="AQ35" s="316">
        <v>5447</v>
      </c>
      <c r="AR35" s="317">
        <v>-8.6</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541</v>
      </c>
      <c r="AL36" s="1149"/>
      <c r="AM36" s="1149"/>
      <c r="AN36" s="1150"/>
      <c r="AO36" s="315">
        <v>12590</v>
      </c>
      <c r="AP36" s="315">
        <v>67</v>
      </c>
      <c r="AQ36" s="316">
        <v>447</v>
      </c>
      <c r="AR36" s="317">
        <v>-85</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542</v>
      </c>
      <c r="AL37" s="1149"/>
      <c r="AM37" s="1149"/>
      <c r="AN37" s="1150"/>
      <c r="AO37" s="315">
        <v>96008</v>
      </c>
      <c r="AP37" s="315">
        <v>513</v>
      </c>
      <c r="AQ37" s="316">
        <v>1408</v>
      </c>
      <c r="AR37" s="317">
        <v>-63.6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543</v>
      </c>
      <c r="AL38" s="1152"/>
      <c r="AM38" s="1152"/>
      <c r="AN38" s="1153"/>
      <c r="AO38" s="318" t="s">
        <v>524</v>
      </c>
      <c r="AP38" s="318" t="s">
        <v>524</v>
      </c>
      <c r="AQ38" s="319">
        <v>0</v>
      </c>
      <c r="AR38" s="307" t="s">
        <v>524</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544</v>
      </c>
      <c r="AL39" s="1152"/>
      <c r="AM39" s="1152"/>
      <c r="AN39" s="1153"/>
      <c r="AO39" s="315">
        <v>-2220585</v>
      </c>
      <c r="AP39" s="315">
        <v>-11856</v>
      </c>
      <c r="AQ39" s="316">
        <v>-7310</v>
      </c>
      <c r="AR39" s="317">
        <v>62.2</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545</v>
      </c>
      <c r="AL40" s="1149"/>
      <c r="AM40" s="1149"/>
      <c r="AN40" s="1150"/>
      <c r="AO40" s="315">
        <v>-3169565</v>
      </c>
      <c r="AP40" s="315">
        <v>-16922</v>
      </c>
      <c r="AQ40" s="316">
        <v>-19218</v>
      </c>
      <c r="AR40" s="317">
        <v>-11.9</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302</v>
      </c>
      <c r="AL41" s="1155"/>
      <c r="AM41" s="1155"/>
      <c r="AN41" s="1156"/>
      <c r="AO41" s="315">
        <v>-951256</v>
      </c>
      <c r="AP41" s="315">
        <v>-5079</v>
      </c>
      <c r="AQ41" s="316">
        <v>6873</v>
      </c>
      <c r="AR41" s="317">
        <v>-173.9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546</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547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548</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515</v>
      </c>
      <c r="AN49" s="1143" t="s">
        <v>549</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550</v>
      </c>
      <c r="AO50" s="332" t="s">
        <v>551</v>
      </c>
      <c r="AP50" s="333" t="s">
        <v>552</v>
      </c>
      <c r="AQ50" s="334" t="s">
        <v>553</v>
      </c>
      <c r="AR50" s="335" t="s">
        <v>554</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555</v>
      </c>
      <c r="AL51" s="328"/>
      <c r="AM51" s="336">
        <v>8326828</v>
      </c>
      <c r="AN51" s="337">
        <v>45091</v>
      </c>
      <c r="AO51" s="338">
        <v>-3.5</v>
      </c>
      <c r="AP51" s="339">
        <v>41080</v>
      </c>
      <c r="AQ51" s="340">
        <v>3</v>
      </c>
      <c r="AR51" s="341">
        <v>-6.5</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556</v>
      </c>
      <c r="AM52" s="344">
        <v>4371700</v>
      </c>
      <c r="AN52" s="345">
        <v>23673</v>
      </c>
      <c r="AO52" s="346">
        <v>-18</v>
      </c>
      <c r="AP52" s="347">
        <v>27265</v>
      </c>
      <c r="AQ52" s="348">
        <v>4.2</v>
      </c>
      <c r="AR52" s="349">
        <v>-22.2</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557</v>
      </c>
      <c r="AL53" s="328"/>
      <c r="AM53" s="336">
        <v>9233036</v>
      </c>
      <c r="AN53" s="337">
        <v>49803</v>
      </c>
      <c r="AO53" s="338">
        <v>10.4</v>
      </c>
      <c r="AP53" s="339">
        <v>33173</v>
      </c>
      <c r="AQ53" s="340">
        <v>-19.2</v>
      </c>
      <c r="AR53" s="341">
        <v>29.6</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556</v>
      </c>
      <c r="AM54" s="344">
        <v>4818162</v>
      </c>
      <c r="AN54" s="345">
        <v>25989</v>
      </c>
      <c r="AO54" s="346">
        <v>9.8000000000000007</v>
      </c>
      <c r="AP54" s="347">
        <v>20353</v>
      </c>
      <c r="AQ54" s="348">
        <v>-25.4</v>
      </c>
      <c r="AR54" s="349">
        <v>35.200000000000003</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558</v>
      </c>
      <c r="AL55" s="328"/>
      <c r="AM55" s="336">
        <v>10064080</v>
      </c>
      <c r="AN55" s="337">
        <v>54007</v>
      </c>
      <c r="AO55" s="338">
        <v>8.4</v>
      </c>
      <c r="AP55" s="339">
        <v>37644</v>
      </c>
      <c r="AQ55" s="340">
        <v>13.5</v>
      </c>
      <c r="AR55" s="341">
        <v>-5.0999999999999996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556</v>
      </c>
      <c r="AM56" s="344">
        <v>5106799</v>
      </c>
      <c r="AN56" s="345">
        <v>27405</v>
      </c>
      <c r="AO56" s="346">
        <v>5.4</v>
      </c>
      <c r="AP56" s="347">
        <v>24939</v>
      </c>
      <c r="AQ56" s="348">
        <v>22.5</v>
      </c>
      <c r="AR56" s="349">
        <v>-17.100000000000001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559</v>
      </c>
      <c r="AL57" s="328"/>
      <c r="AM57" s="336">
        <v>7376206</v>
      </c>
      <c r="AN57" s="337">
        <v>39439</v>
      </c>
      <c r="AO57" s="338">
        <v>-27</v>
      </c>
      <c r="AP57" s="339">
        <v>39221</v>
      </c>
      <c r="AQ57" s="340">
        <v>4.2</v>
      </c>
      <c r="AR57" s="341">
        <v>-31.2</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556</v>
      </c>
      <c r="AM58" s="344">
        <v>4918923</v>
      </c>
      <c r="AN58" s="345">
        <v>26301</v>
      </c>
      <c r="AO58" s="346">
        <v>-4</v>
      </c>
      <c r="AP58" s="347">
        <v>24821</v>
      </c>
      <c r="AQ58" s="348">
        <v>-0.5</v>
      </c>
      <c r="AR58" s="349">
        <v>-3.5</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560</v>
      </c>
      <c r="AL59" s="328"/>
      <c r="AM59" s="336">
        <v>6695585</v>
      </c>
      <c r="AN59" s="337">
        <v>35747</v>
      </c>
      <c r="AO59" s="338">
        <v>-9.4</v>
      </c>
      <c r="AP59" s="339">
        <v>38566</v>
      </c>
      <c r="AQ59" s="340">
        <v>-1.7</v>
      </c>
      <c r="AR59" s="341">
        <v>-7.7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556</v>
      </c>
      <c r="AM60" s="344">
        <v>4308107</v>
      </c>
      <c r="AN60" s="345">
        <v>23001</v>
      </c>
      <c r="AO60" s="346">
        <v>-12.5</v>
      </c>
      <c r="AP60" s="347">
        <v>24059</v>
      </c>
      <c r="AQ60" s="348">
        <v>-3.1</v>
      </c>
      <c r="AR60" s="349">
        <v>-9.4</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561</v>
      </c>
      <c r="AL61" s="350"/>
      <c r="AM61" s="351">
        <v>8339147</v>
      </c>
      <c r="AN61" s="352">
        <v>44817</v>
      </c>
      <c r="AO61" s="353">
        <v>-4.2</v>
      </c>
      <c r="AP61" s="354">
        <v>37937</v>
      </c>
      <c r="AQ61" s="355">
        <v>0</v>
      </c>
      <c r="AR61" s="341">
        <v>-4.2</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556</v>
      </c>
      <c r="AM62" s="344">
        <v>4704738</v>
      </c>
      <c r="AN62" s="345">
        <v>25274</v>
      </c>
      <c r="AO62" s="346">
        <v>-3.9</v>
      </c>
      <c r="AP62" s="347">
        <v>24287</v>
      </c>
      <c r="AQ62" s="348">
        <v>-0.5</v>
      </c>
      <c r="AR62" s="349">
        <v>-3.4</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i+5t/hJY84TnUVX52iV3nKaRbCgB1vPJOytRVQLztq7rLAEmn0Tm8ZeWXfR5qpI9z9dMgM0RyADNnQ2V31kBrw==" saltValue="JNqsbYeqCf0w0eGhfN+V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563</v>
      </c>
    </row>
    <row r="120" spans="125:125" ht="13.5" hidden="1" customHeight="1" x14ac:dyDescent="0.15"/>
    <row r="121" spans="125:125" ht="13.5" hidden="1" customHeight="1" x14ac:dyDescent="0.15">
      <c r="DU121" s="262"/>
    </row>
  </sheetData>
  <sheetProtection algorithmName="SHA-512" hashValue="vhSWJNCUN+8VwF1WSHhTkXUXnTLAdVFs+UrIMWB9Orx3hWz+GgPXw0y5Bea6TpCxbfDtiPTWgpYQdIQaFd6WJA==" saltValue="BrDo6vLcPb4qqZz29cgC1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564</v>
      </c>
    </row>
  </sheetData>
  <sheetProtection algorithmName="SHA-512" hashValue="m5hreA7qvwTSWw7vvCAY+yWS3QyTGdogdMu0smdqjU6HnkcOtkvlyCBXBIa6IW3osKjhn6TB8NTDqEUtNX+JMA==" saltValue="9Q9Wjp6986nRCxEqRK8w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67" t="s">
        <v>3</v>
      </c>
      <c r="D47" s="1167"/>
      <c r="E47" s="1168"/>
      <c r="F47" s="11">
        <v>12.41</v>
      </c>
      <c r="G47" s="12">
        <v>12.42</v>
      </c>
      <c r="H47" s="12">
        <v>11.23</v>
      </c>
      <c r="I47" s="12">
        <v>10.220000000000001</v>
      </c>
      <c r="J47" s="13">
        <v>11.57</v>
      </c>
    </row>
    <row r="48" spans="2:10" ht="57.75" customHeight="1" x14ac:dyDescent="0.15">
      <c r="B48" s="14"/>
      <c r="C48" s="1169" t="s">
        <v>4</v>
      </c>
      <c r="D48" s="1169"/>
      <c r="E48" s="1170"/>
      <c r="F48" s="15">
        <v>8.49</v>
      </c>
      <c r="G48" s="16">
        <v>4.6900000000000004</v>
      </c>
      <c r="H48" s="16">
        <v>5.63</v>
      </c>
      <c r="I48" s="16">
        <v>8.3000000000000007</v>
      </c>
      <c r="J48" s="17">
        <v>13.91</v>
      </c>
    </row>
    <row r="49" spans="2:10" ht="57.75" customHeight="1" thickBot="1" x14ac:dyDescent="0.2">
      <c r="B49" s="18"/>
      <c r="C49" s="1171" t="s">
        <v>5</v>
      </c>
      <c r="D49" s="1171"/>
      <c r="E49" s="1172"/>
      <c r="F49" s="19">
        <v>1.83</v>
      </c>
      <c r="G49" s="20" t="s">
        <v>570</v>
      </c>
      <c r="H49" s="20" t="s">
        <v>571</v>
      </c>
      <c r="I49" s="20">
        <v>2.17</v>
      </c>
      <c r="J49" s="21">
        <v>7.78</v>
      </c>
    </row>
    <row r="50" spans="2:10" x14ac:dyDescent="0.15"/>
  </sheetData>
  <sheetProtection algorithmName="SHA-512" hashValue="ucOXtTkxr14yVuXjxYMG1rbpRKbXxAB2m+WsjfSYKwysPl0rYow9JwxLKRhfZxwrZSZUU6+5A0gM2WA3wca5bQ==" saltValue="qZgc6iPRIz0FzpkzOWPHV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岸本</cp:lastModifiedBy>
  <dcterms:modified xsi:type="dcterms:W3CDTF">2023-03-24T05:16:30Z</dcterms:modified>
</cp:coreProperties>
</file>