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328"/>
  <workbookPr codeName="ThisWorkbook" defaultThemeVersion="124226"/>
  <xr:revisionPtr xr6:coauthVersionLast="47" xr6:coauthVersionMax="47" documentId="13_ncr:1_{ECB8BD0C-A289-4482-97E8-98242431B88A}" revIDLastSave="0" xr10:uidLastSave="{00000000-0000-0000-0000-000000000000}"/>
  <bookViews>
    <workbookView activeTab="1" xr2:uid="{00000000-000D-0000-FFFF-FFFF00000000}" windowHeight="15720" windowWidth="29040" xWindow="-120" yWindow="-120"/>
  </bookViews>
  <sheets>
    <sheet r:id="rId1" name="基本情報入力" sheetId="1"/>
    <sheet r:id="rId2" name="台帳" sheetId="7"/>
    <sheet r:id="rId3" name="表紙" sheetId="5"/>
    <sheet r:id="rId4" name="51職種" sheetId="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F56" i="3" l="1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AF20" i="7" l="1"/>
  <c r="AF21" i="7"/>
  <c r="AF22" i="7"/>
  <c r="AF23" i="7"/>
  <c r="AF24" i="7"/>
  <c r="AF25" i="7"/>
  <c r="AF26" i="7"/>
  <c r="AF27" i="7"/>
  <c r="AF28" i="7"/>
  <c r="AF29" i="7"/>
  <c r="AF30" i="7"/>
  <c r="AF31" i="7"/>
  <c r="AF32" i="7"/>
  <c r="AF33" i="7"/>
  <c r="AF34" i="7"/>
  <c r="AF35" i="7"/>
  <c r="AF36" i="7"/>
  <c r="AF37" i="7"/>
  <c r="AF38" i="7"/>
  <c r="AF19" i="7"/>
  <c r="D10" i="5" l="1"/>
  <c r="F39" i="5"/>
  <c r="F37" i="5"/>
  <c r="K19" i="7" l="1"/>
  <c r="AI19" i="7" s="1"/>
  <c r="BT38" i="7"/>
  <c r="BL38" i="7"/>
  <c r="BD38" i="7"/>
  <c r="AU38" i="7"/>
  <c r="K38" i="7"/>
  <c r="AI38" i="7" s="1"/>
  <c r="CF37" i="7"/>
  <c r="BT37" i="7"/>
  <c r="BL37" i="7"/>
  <c r="BD37" i="7"/>
  <c r="AU37" i="7"/>
  <c r="AM37" i="7"/>
  <c r="AQ37" i="7" s="1"/>
  <c r="K37" i="7"/>
  <c r="AI37" i="7" s="1"/>
  <c r="CF36" i="7"/>
  <c r="AM36" i="7" s="1"/>
  <c r="AQ36" i="7" s="1"/>
  <c r="BT36" i="7"/>
  <c r="BL36" i="7"/>
  <c r="BD36" i="7"/>
  <c r="AU36" i="7"/>
  <c r="K36" i="7"/>
  <c r="AI36" i="7" s="1"/>
  <c r="CF35" i="7"/>
  <c r="AM35" i="7" s="1"/>
  <c r="AQ35" i="7" s="1"/>
  <c r="BT35" i="7"/>
  <c r="BL35" i="7"/>
  <c r="BD35" i="7"/>
  <c r="AU35" i="7"/>
  <c r="K35" i="7"/>
  <c r="AI35" i="7" s="1"/>
  <c r="CF34" i="7"/>
  <c r="AM34" i="7" s="1"/>
  <c r="AQ34" i="7" s="1"/>
  <c r="BT34" i="7"/>
  <c r="BL34" i="7"/>
  <c r="BD34" i="7"/>
  <c r="AU34" i="7"/>
  <c r="K34" i="7"/>
  <c r="AI34" i="7" s="1"/>
  <c r="CF33" i="7"/>
  <c r="AM33" i="7" s="1"/>
  <c r="AQ33" i="7" s="1"/>
  <c r="BT33" i="7"/>
  <c r="BL33" i="7"/>
  <c r="BD33" i="7"/>
  <c r="AU33" i="7"/>
  <c r="K33" i="7"/>
  <c r="AI33" i="7" s="1"/>
  <c r="CF32" i="7"/>
  <c r="AM32" i="7" s="1"/>
  <c r="AQ32" i="7" s="1"/>
  <c r="BT32" i="7"/>
  <c r="BL32" i="7"/>
  <c r="BD32" i="7"/>
  <c r="AU32" i="7"/>
  <c r="K32" i="7"/>
  <c r="AI32" i="7" s="1"/>
  <c r="CF31" i="7"/>
  <c r="AM31" i="7" s="1"/>
  <c r="AQ31" i="7" s="1"/>
  <c r="BT31" i="7"/>
  <c r="BL31" i="7"/>
  <c r="BD31" i="7"/>
  <c r="AU31" i="7"/>
  <c r="K31" i="7"/>
  <c r="AI31" i="7" s="1"/>
  <c r="CF30" i="7"/>
  <c r="AM30" i="7" s="1"/>
  <c r="AQ30" i="7" s="1"/>
  <c r="BT30" i="7"/>
  <c r="BL30" i="7"/>
  <c r="BD30" i="7"/>
  <c r="AU30" i="7"/>
  <c r="K30" i="7"/>
  <c r="AI30" i="7" s="1"/>
  <c r="CF29" i="7"/>
  <c r="AM29" i="7" s="1"/>
  <c r="AQ29" i="7" s="1"/>
  <c r="BT29" i="7"/>
  <c r="BL29" i="7"/>
  <c r="BD29" i="7"/>
  <c r="AU29" i="7"/>
  <c r="K29" i="7"/>
  <c r="AI29" i="7" s="1"/>
  <c r="CF28" i="7"/>
  <c r="AM28" i="7" s="1"/>
  <c r="AQ28" i="7" s="1"/>
  <c r="BT28" i="7"/>
  <c r="BL28" i="7"/>
  <c r="BD28" i="7"/>
  <c r="AU28" i="7"/>
  <c r="K28" i="7"/>
  <c r="AI28" i="7" s="1"/>
  <c r="CF27" i="7"/>
  <c r="AM27" i="7" s="1"/>
  <c r="AQ27" i="7" s="1"/>
  <c r="BT27" i="7"/>
  <c r="BL27" i="7"/>
  <c r="BD27" i="7"/>
  <c r="AU27" i="7"/>
  <c r="K27" i="7"/>
  <c r="AI27" i="7" s="1"/>
  <c r="CF26" i="7"/>
  <c r="AM26" i="7" s="1"/>
  <c r="AQ26" i="7" s="1"/>
  <c r="BT26" i="7"/>
  <c r="BL26" i="7"/>
  <c r="BD26" i="7"/>
  <c r="AU26" i="7"/>
  <c r="K26" i="7"/>
  <c r="AI26" i="7" s="1"/>
  <c r="CF25" i="7"/>
  <c r="AM25" i="7" s="1"/>
  <c r="AQ25" i="7" s="1"/>
  <c r="BT25" i="7"/>
  <c r="BL25" i="7"/>
  <c r="BD25" i="7"/>
  <c r="AU25" i="7"/>
  <c r="K25" i="7"/>
  <c r="AI25" i="7" s="1"/>
  <c r="CF24" i="7"/>
  <c r="AM24" i="7" s="1"/>
  <c r="AQ24" i="7" s="1"/>
  <c r="BT24" i="7"/>
  <c r="BL24" i="7"/>
  <c r="BD24" i="7"/>
  <c r="AU24" i="7"/>
  <c r="K24" i="7"/>
  <c r="AI24" i="7" s="1"/>
  <c r="CF23" i="7"/>
  <c r="AM23" i="7" s="1"/>
  <c r="AQ23" i="7" s="1"/>
  <c r="BT23" i="7"/>
  <c r="BL23" i="7"/>
  <c r="BD23" i="7"/>
  <c r="AU23" i="7"/>
  <c r="K23" i="7"/>
  <c r="AI23" i="7" s="1"/>
  <c r="CF22" i="7"/>
  <c r="AM22" i="7" s="1"/>
  <c r="AQ22" i="7" s="1"/>
  <c r="BT22" i="7"/>
  <c r="BL22" i="7"/>
  <c r="BD22" i="7"/>
  <c r="AU22" i="7"/>
  <c r="K22" i="7"/>
  <c r="AI22" i="7" s="1"/>
  <c r="CF21" i="7"/>
  <c r="AM21" i="7" s="1"/>
  <c r="AQ21" i="7" s="1"/>
  <c r="BT21" i="7"/>
  <c r="BL21" i="7"/>
  <c r="BD21" i="7"/>
  <c r="AU21" i="7"/>
  <c r="K21" i="7"/>
  <c r="AI21" i="7" s="1"/>
  <c r="BT20" i="7"/>
  <c r="BL20" i="7"/>
  <c r="BD20" i="7"/>
  <c r="AU20" i="7"/>
  <c r="K20" i="7"/>
  <c r="BT19" i="7"/>
  <c r="BL19" i="7"/>
  <c r="BD19" i="7"/>
  <c r="AU19" i="7"/>
  <c r="AI12" i="7"/>
  <c r="U12" i="7"/>
  <c r="L12" i="7"/>
  <c r="BD12" i="7" s="1"/>
  <c r="F12" i="7"/>
  <c r="AX12" i="7" s="1"/>
  <c r="AI11" i="7"/>
  <c r="U11" i="7"/>
  <c r="AX10" i="7"/>
  <c r="AI10" i="7"/>
  <c r="U10" i="7"/>
  <c r="F10" i="7"/>
  <c r="AI9" i="7"/>
  <c r="U9" i="7"/>
  <c r="AI8" i="7"/>
  <c r="U8" i="7"/>
  <c r="AI7" i="7"/>
  <c r="U7" i="7"/>
  <c r="F7" i="7"/>
  <c r="AX7" i="7" s="1"/>
  <c r="AI6" i="7"/>
  <c r="U6" i="7"/>
  <c r="F6" i="7"/>
  <c r="AX6" i="7" s="1"/>
  <c r="CF38" i="7" l="1"/>
  <c r="AM38" i="7" s="1"/>
  <c r="AQ38" i="7" s="1"/>
  <c r="CF20" i="7"/>
  <c r="AM20" i="7" s="1"/>
  <c r="AI20" i="7"/>
  <c r="CF19" i="7"/>
  <c r="AM19" i="7" s="1"/>
  <c r="AQ19" i="7" s="1"/>
  <c r="AQ20" i="7" l="1"/>
  <c r="F41" i="5"/>
  <c r="E56" i="3" l="1"/>
  <c r="E55" i="3"/>
  <c r="E54" i="3"/>
  <c r="E52" i="3"/>
  <c r="E53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内田 直記</author>
  </authors>
  <commentList>
    <comment ref="D1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職名</t>
        </r>
      </text>
    </comment>
    <comment ref="G11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氏名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内田 直記</author>
  </authors>
  <commentList>
    <comment ref="R18" authorId="0" shapeId="0" xr:uid="{A2112296-1373-4DB4-A9D1-EB6561789CDB}">
      <text>
        <r>
          <rPr>
            <sz val="9"/>
            <color indexed="81"/>
            <rFont val="MS P ゴシック"/>
            <family val="3"/>
            <charset val="128"/>
          </rPr>
          <t>ｂ ≧ ｃ</t>
        </r>
      </text>
    </comment>
    <comment ref="AD18" authorId="1" shapeId="0" xr:uid="{00000000-0006-0000-0100-000001000000}">
      <text>
        <r>
          <rPr>
            <sz val="9"/>
            <color indexed="81"/>
            <rFont val="ＭＳ ゴシック"/>
            <family val="3"/>
            <charset val="128"/>
          </rPr>
          <t>ｇはｄ、ｅ、ｆの内数　</t>
        </r>
      </text>
    </comment>
    <comment ref="AG18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ｈ ＝ ｃ ＋ ｄ×1.25 ＋ ｅ×1.5 ＋ ｆ×1.35 ＋ ｇ×0.25</t>
        </r>
      </text>
    </comment>
    <comment ref="AJ18" authorId="1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ｉ ＝ ａ × ｈ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関口 洋伸</author>
  </authors>
  <commentList>
    <comment ref="J32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日付（提出日）入力</t>
        </r>
      </text>
    </comment>
  </commentList>
</comments>
</file>

<file path=xl/sharedStrings.xml><?xml version="1.0" encoding="utf-8"?>
<sst xmlns="http://schemas.openxmlformats.org/spreadsheetml/2006/main" count="177" uniqueCount="151">
  <si>
    <t>＜契約基本情報入力票＞</t>
    <rPh sb="1" eb="3">
      <t>ケイヤク</t>
    </rPh>
    <rPh sb="3" eb="5">
      <t>キホン</t>
    </rPh>
    <rPh sb="5" eb="7">
      <t>ジョウホウ</t>
    </rPh>
    <rPh sb="7" eb="9">
      <t>ニュウリョク</t>
    </rPh>
    <rPh sb="9" eb="10">
      <t>ヒョウ</t>
    </rPh>
    <phoneticPr fontId="2"/>
  </si>
  <si>
    <t>契約番号</t>
    <rPh sb="0" eb="2">
      <t>ケイヤク</t>
    </rPh>
    <rPh sb="2" eb="4">
      <t>バンゴウ</t>
    </rPh>
    <phoneticPr fontId="2"/>
  </si>
  <si>
    <t>日総総契第</t>
    <rPh sb="0" eb="1">
      <t>ニチ</t>
    </rPh>
    <rPh sb="1" eb="2">
      <t>ソウ</t>
    </rPh>
    <rPh sb="2" eb="3">
      <t>ソウ</t>
    </rPh>
    <rPh sb="3" eb="4">
      <t>ケイ</t>
    </rPh>
    <rPh sb="4" eb="5">
      <t>ダイ</t>
    </rPh>
    <phoneticPr fontId="2"/>
  </si>
  <si>
    <t>号</t>
    <rPh sb="0" eb="1">
      <t>ゴウ</t>
    </rPh>
    <phoneticPr fontId="2"/>
  </si>
  <si>
    <t>契約件名</t>
    <rPh sb="0" eb="2">
      <t>ケイヤク</t>
    </rPh>
    <rPh sb="2" eb="4">
      <t>ケンメイ</t>
    </rPh>
    <phoneticPr fontId="2"/>
  </si>
  <si>
    <t>履行場所</t>
    <rPh sb="0" eb="2">
      <t>リコウ</t>
    </rPh>
    <rPh sb="2" eb="4">
      <t>バショ</t>
    </rPh>
    <phoneticPr fontId="2"/>
  </si>
  <si>
    <t>履行
期間</t>
    <rPh sb="0" eb="2">
      <t>リコウ</t>
    </rPh>
    <rPh sb="3" eb="5">
      <t>キカン</t>
    </rPh>
    <phoneticPr fontId="2"/>
  </si>
  <si>
    <t>開始日</t>
    <rPh sb="0" eb="3">
      <t>カイシビ</t>
    </rPh>
    <phoneticPr fontId="2"/>
  </si>
  <si>
    <t>期限</t>
    <rPh sb="0" eb="2">
      <t>キゲン</t>
    </rPh>
    <phoneticPr fontId="2"/>
  </si>
  <si>
    <t>商号・名称</t>
    <rPh sb="0" eb="2">
      <t>ショウゴウ</t>
    </rPh>
    <rPh sb="3" eb="5">
      <t>メイショウ</t>
    </rPh>
    <phoneticPr fontId="2"/>
  </si>
  <si>
    <t>代表者職氏名</t>
    <rPh sb="0" eb="3">
      <t>ダイヒョウシャ</t>
    </rPh>
    <rPh sb="3" eb="4">
      <t>ショク</t>
    </rPh>
    <rPh sb="4" eb="5">
      <t>シ</t>
    </rPh>
    <rPh sb="5" eb="6">
      <t>メイ</t>
    </rPh>
    <phoneticPr fontId="2"/>
  </si>
  <si>
    <t>所在地</t>
    <rPh sb="0" eb="3">
      <t>ショザイチ</t>
    </rPh>
    <phoneticPr fontId="2"/>
  </si>
  <si>
    <t>担当者名</t>
    <rPh sb="0" eb="3">
      <t>タントウシャ</t>
    </rPh>
    <rPh sb="3" eb="4">
      <t>メイ</t>
    </rPh>
    <phoneticPr fontId="2"/>
  </si>
  <si>
    <t>担当者部署</t>
    <rPh sb="0" eb="3">
      <t>タントウシャ</t>
    </rPh>
    <rPh sb="3" eb="5">
      <t>ブショ</t>
    </rPh>
    <phoneticPr fontId="2"/>
  </si>
  <si>
    <t>連絡先（TEL）</t>
    <rPh sb="0" eb="3">
      <t>レンラクサキ</t>
    </rPh>
    <phoneticPr fontId="2"/>
  </si>
  <si>
    <t>連絡先（FAX）</t>
    <rPh sb="0" eb="3">
      <t>レンラクサキ</t>
    </rPh>
    <phoneticPr fontId="2"/>
  </si>
  <si>
    <t>下請内容</t>
    <rPh sb="0" eb="2">
      <t>シタウ</t>
    </rPh>
    <rPh sb="2" eb="4">
      <t>ナイヨウ</t>
    </rPh>
    <phoneticPr fontId="2"/>
  </si>
  <si>
    <t>作成年月日</t>
    <rPh sb="0" eb="2">
      <t>サクセイ</t>
    </rPh>
    <rPh sb="2" eb="5">
      <t>ネンガッピ</t>
    </rPh>
    <phoneticPr fontId="2"/>
  </si>
  <si>
    <t>報告対象期間</t>
    <rPh sb="0" eb="2">
      <t>ホウコク</t>
    </rPh>
    <rPh sb="2" eb="4">
      <t>タイショウ</t>
    </rPh>
    <rPh sb="4" eb="6">
      <t>キカン</t>
    </rPh>
    <phoneticPr fontId="2"/>
  </si>
  <si>
    <t>　契約情報</t>
    <rPh sb="1" eb="3">
      <t>ケイヤク</t>
    </rPh>
    <rPh sb="3" eb="5">
      <t>ジョウホウ</t>
    </rPh>
    <phoneticPr fontId="2"/>
  </si>
  <si>
    <t xml:space="preserve"> 番号</t>
    <rPh sb="1" eb="3">
      <t>バンゴウ</t>
    </rPh>
    <phoneticPr fontId="2"/>
  </si>
  <si>
    <t xml:space="preserve"> 商号・名称</t>
    <rPh sb="1" eb="3">
      <t>ショウゴウ</t>
    </rPh>
    <rPh sb="4" eb="6">
      <t>メイショウ</t>
    </rPh>
    <phoneticPr fontId="2"/>
  </si>
  <si>
    <t xml:space="preserve"> 件名</t>
    <rPh sb="1" eb="3">
      <t>ケンメイ</t>
    </rPh>
    <phoneticPr fontId="2"/>
  </si>
  <si>
    <t xml:space="preserve"> 代表者</t>
    <rPh sb="1" eb="4">
      <t>ダイヒョウシャ</t>
    </rPh>
    <phoneticPr fontId="2"/>
  </si>
  <si>
    <t xml:space="preserve"> 下請内容</t>
    <rPh sb="1" eb="3">
      <t>シタウ</t>
    </rPh>
    <rPh sb="3" eb="5">
      <t>ナイヨウ</t>
    </rPh>
    <phoneticPr fontId="2"/>
  </si>
  <si>
    <t xml:space="preserve"> 所在地</t>
    <rPh sb="1" eb="4">
      <t>ショザイチ</t>
    </rPh>
    <phoneticPr fontId="2"/>
  </si>
  <si>
    <t xml:space="preserve"> 担当者名</t>
    <rPh sb="1" eb="4">
      <t>タントウシャ</t>
    </rPh>
    <rPh sb="4" eb="5">
      <t>メイ</t>
    </rPh>
    <phoneticPr fontId="2"/>
  </si>
  <si>
    <t xml:space="preserve"> 履行場所</t>
    <rPh sb="1" eb="3">
      <t>リコウ</t>
    </rPh>
    <rPh sb="3" eb="5">
      <t>バショ</t>
    </rPh>
    <phoneticPr fontId="2"/>
  </si>
  <si>
    <t xml:space="preserve"> 部署</t>
    <rPh sb="1" eb="3">
      <t>ブショ</t>
    </rPh>
    <phoneticPr fontId="2"/>
  </si>
  <si>
    <t xml:space="preserve"> 工事期間</t>
    <rPh sb="1" eb="3">
      <t>コウジ</t>
    </rPh>
    <rPh sb="3" eb="5">
      <t>キカン</t>
    </rPh>
    <phoneticPr fontId="2"/>
  </si>
  <si>
    <t>労働者氏名</t>
    <rPh sb="0" eb="3">
      <t>ロウドウシャ</t>
    </rPh>
    <rPh sb="3" eb="5">
      <t>シメイ</t>
    </rPh>
    <phoneticPr fontId="2"/>
  </si>
  <si>
    <t>職種</t>
    <rPh sb="0" eb="1">
      <t>ショク</t>
    </rPh>
    <rPh sb="1" eb="2">
      <t>シュ</t>
    </rPh>
    <phoneticPr fontId="2"/>
  </si>
  <si>
    <t>労働報酬
下限額</t>
    <rPh sb="0" eb="2">
      <t>ロウドウ</t>
    </rPh>
    <rPh sb="2" eb="4">
      <t>ホウシュウ</t>
    </rPh>
    <rPh sb="5" eb="7">
      <t>カゲン</t>
    </rPh>
    <rPh sb="7" eb="8">
      <t>ガク</t>
    </rPh>
    <phoneticPr fontId="2"/>
  </si>
  <si>
    <t>対象期間内の
全労働時間数</t>
    <rPh sb="0" eb="2">
      <t>タイショウ</t>
    </rPh>
    <rPh sb="2" eb="4">
      <t>キカン</t>
    </rPh>
    <rPh sb="4" eb="5">
      <t>ナイ</t>
    </rPh>
    <rPh sb="7" eb="8">
      <t>ゼン</t>
    </rPh>
    <rPh sb="8" eb="9">
      <t>ロウ</t>
    </rPh>
    <rPh sb="9" eb="10">
      <t>ドウ</t>
    </rPh>
    <rPh sb="10" eb="12">
      <t>ジカン</t>
    </rPh>
    <rPh sb="12" eb="13">
      <t>スウ</t>
    </rPh>
    <phoneticPr fontId="2"/>
  </si>
  <si>
    <t>算定
労働時間</t>
    <rPh sb="0" eb="2">
      <t>サンテイ</t>
    </rPh>
    <rPh sb="3" eb="5">
      <t>ロウドウ</t>
    </rPh>
    <rPh sb="5" eb="7">
      <t>ジカン</t>
    </rPh>
    <phoneticPr fontId="2"/>
  </si>
  <si>
    <t>判定</t>
    <rPh sb="0" eb="2">
      <t>ハンテイ</t>
    </rPh>
    <phoneticPr fontId="2"/>
  </si>
  <si>
    <t>労働者氏名等</t>
    <rPh sb="0" eb="3">
      <t>ロウドウシャ</t>
    </rPh>
    <rPh sb="3" eb="5">
      <t>シメイ</t>
    </rPh>
    <rPh sb="5" eb="6">
      <t>トウ</t>
    </rPh>
    <phoneticPr fontId="2"/>
  </si>
  <si>
    <t>労働時間による按分が必要なもの</t>
  </si>
  <si>
    <t>※同意が得られない者については記号</t>
    <rPh sb="1" eb="3">
      <t>ドウイ</t>
    </rPh>
    <rPh sb="4" eb="5">
      <t>エ</t>
    </rPh>
    <rPh sb="9" eb="10">
      <t>モノ</t>
    </rPh>
    <rPh sb="15" eb="17">
      <t>キゴウ</t>
    </rPh>
    <phoneticPr fontId="2"/>
  </si>
  <si>
    <t>所定時間内</t>
    <rPh sb="0" eb="2">
      <t>ショテイ</t>
    </rPh>
    <rPh sb="2" eb="4">
      <t>ジカン</t>
    </rPh>
    <rPh sb="4" eb="5">
      <t>ナイ</t>
    </rPh>
    <phoneticPr fontId="2"/>
  </si>
  <si>
    <t>所定時間外</t>
    <rPh sb="0" eb="2">
      <t>ショテイ</t>
    </rPh>
    <rPh sb="2" eb="4">
      <t>ジカン</t>
    </rPh>
    <rPh sb="4" eb="5">
      <t>ガイ</t>
    </rPh>
    <phoneticPr fontId="2"/>
  </si>
  <si>
    <t>休日</t>
    <rPh sb="0" eb="2">
      <t>キュウジツ</t>
    </rPh>
    <phoneticPr fontId="2"/>
  </si>
  <si>
    <t>深夜</t>
    <rPh sb="0" eb="2">
      <t>シンヤ</t>
    </rPh>
    <phoneticPr fontId="2"/>
  </si>
  <si>
    <t>個別手当とならないもの</t>
    <rPh sb="0" eb="2">
      <t>コベツ</t>
    </rPh>
    <rPh sb="2" eb="4">
      <t>テアテ</t>
    </rPh>
    <phoneticPr fontId="3"/>
  </si>
  <si>
    <t>個別手当</t>
    <rPh sb="0" eb="2">
      <t>コベツ</t>
    </rPh>
    <rPh sb="2" eb="4">
      <t>テアテ</t>
    </rPh>
    <phoneticPr fontId="3"/>
  </si>
  <si>
    <t>支給額</t>
    <rPh sb="0" eb="2">
      <t>シキュウ</t>
    </rPh>
    <rPh sb="2" eb="3">
      <t>ガク</t>
    </rPh>
    <phoneticPr fontId="3"/>
  </si>
  <si>
    <t>按分後の額</t>
    <rPh sb="0" eb="2">
      <t>アンブン</t>
    </rPh>
    <rPh sb="2" eb="3">
      <t>ゴ</t>
    </rPh>
    <rPh sb="4" eb="5">
      <t>ガク</t>
    </rPh>
    <phoneticPr fontId="3"/>
  </si>
  <si>
    <t>土木一般世話役</t>
    <rPh sb="0" eb="2">
      <t>ドボク</t>
    </rPh>
    <rPh sb="2" eb="4">
      <t>イッパン</t>
    </rPh>
    <rPh sb="4" eb="7">
      <t>セワヤク</t>
    </rPh>
    <phoneticPr fontId="3"/>
  </si>
  <si>
    <t>特殊作業員</t>
    <rPh sb="0" eb="2">
      <t>トクシュ</t>
    </rPh>
    <rPh sb="2" eb="4">
      <t>サギョウ</t>
    </rPh>
    <rPh sb="4" eb="5">
      <t>イン</t>
    </rPh>
    <phoneticPr fontId="3"/>
  </si>
  <si>
    <t>普通作業員</t>
    <rPh sb="0" eb="2">
      <t>フツウ</t>
    </rPh>
    <rPh sb="2" eb="4">
      <t>サギョウ</t>
    </rPh>
    <rPh sb="4" eb="5">
      <t>イン</t>
    </rPh>
    <phoneticPr fontId="3"/>
  </si>
  <si>
    <t>軽作業員</t>
    <rPh sb="0" eb="1">
      <t>ケイ</t>
    </rPh>
    <rPh sb="1" eb="3">
      <t>サギョウ</t>
    </rPh>
    <rPh sb="3" eb="4">
      <t>イン</t>
    </rPh>
    <phoneticPr fontId="3"/>
  </si>
  <si>
    <t>配管工</t>
    <rPh sb="0" eb="2">
      <t>ハイカン</t>
    </rPh>
    <rPh sb="2" eb="3">
      <t>コウ</t>
    </rPh>
    <phoneticPr fontId="3"/>
  </si>
  <si>
    <t>鉄筋工</t>
    <rPh sb="0" eb="2">
      <t>テッキン</t>
    </rPh>
    <rPh sb="2" eb="3">
      <t>コウ</t>
    </rPh>
    <phoneticPr fontId="3"/>
  </si>
  <si>
    <t>造園工</t>
    <rPh sb="0" eb="2">
      <t>ゾウエン</t>
    </rPh>
    <rPh sb="2" eb="3">
      <t>コウ</t>
    </rPh>
    <phoneticPr fontId="3"/>
  </si>
  <si>
    <t>交通誘導警備員Ｂ</t>
    <rPh sb="0" eb="2">
      <t>コウツウ</t>
    </rPh>
    <rPh sb="2" eb="4">
      <t>ユウドウ</t>
    </rPh>
    <rPh sb="4" eb="6">
      <t>ケイビ</t>
    </rPh>
    <rPh sb="6" eb="7">
      <t>イン</t>
    </rPh>
    <phoneticPr fontId="3"/>
  </si>
  <si>
    <t>※　労働時間による按分は、所定時間内の時間数によるものです。そのため、割合は「ｃ／ｂ」となります。</t>
    <rPh sb="2" eb="4">
      <t>ロウドウ</t>
    </rPh>
    <rPh sb="4" eb="6">
      <t>ジカン</t>
    </rPh>
    <rPh sb="9" eb="11">
      <t>アンブン</t>
    </rPh>
    <rPh sb="13" eb="15">
      <t>ショテイ</t>
    </rPh>
    <rPh sb="15" eb="17">
      <t>ジカン</t>
    </rPh>
    <rPh sb="17" eb="18">
      <t>ナイ</t>
    </rPh>
    <rPh sb="19" eb="21">
      <t>ジカン</t>
    </rPh>
    <rPh sb="21" eb="22">
      <t>スウ</t>
    </rPh>
    <phoneticPr fontId="3"/>
  </si>
  <si>
    <t>公共工事設計労務単価　51職種</t>
    <rPh sb="0" eb="2">
      <t>コウキョウ</t>
    </rPh>
    <rPh sb="2" eb="4">
      <t>コウジ</t>
    </rPh>
    <rPh sb="4" eb="6">
      <t>セッケイ</t>
    </rPh>
    <rPh sb="6" eb="8">
      <t>ロウム</t>
    </rPh>
    <rPh sb="8" eb="10">
      <t>タンカ</t>
    </rPh>
    <rPh sb="13" eb="15">
      <t>ショクシュ</t>
    </rPh>
    <phoneticPr fontId="3"/>
  </si>
  <si>
    <t>職名</t>
    <rPh sb="0" eb="1">
      <t>ショク</t>
    </rPh>
    <rPh sb="1" eb="2">
      <t>メイ</t>
    </rPh>
    <phoneticPr fontId="2"/>
  </si>
  <si>
    <t>労務単価</t>
    <rPh sb="0" eb="2">
      <t>ロウム</t>
    </rPh>
    <rPh sb="2" eb="4">
      <t>タンカ</t>
    </rPh>
    <phoneticPr fontId="2"/>
  </si>
  <si>
    <t>時給換算</t>
    <rPh sb="0" eb="2">
      <t>ジキュウ</t>
    </rPh>
    <rPh sb="2" eb="4">
      <t>カンサン</t>
    </rPh>
    <phoneticPr fontId="2"/>
  </si>
  <si>
    <t>下限額</t>
    <rPh sb="0" eb="2">
      <t>カゲン</t>
    </rPh>
    <rPh sb="2" eb="3">
      <t>ガク</t>
    </rPh>
    <phoneticPr fontId="2"/>
  </si>
  <si>
    <t>法面工</t>
    <rPh sb="0" eb="2">
      <t>ノリメン</t>
    </rPh>
    <rPh sb="2" eb="3">
      <t>コウ</t>
    </rPh>
    <phoneticPr fontId="3"/>
  </si>
  <si>
    <t>とび工</t>
    <rPh sb="2" eb="3">
      <t>コウ</t>
    </rPh>
    <phoneticPr fontId="3"/>
  </si>
  <si>
    <t>石工</t>
    <rPh sb="0" eb="1">
      <t>イシ</t>
    </rPh>
    <rPh sb="1" eb="2">
      <t>コウ</t>
    </rPh>
    <phoneticPr fontId="3"/>
  </si>
  <si>
    <t>ブロック工</t>
    <rPh sb="4" eb="5">
      <t>コウ</t>
    </rPh>
    <phoneticPr fontId="3"/>
  </si>
  <si>
    <t>電工</t>
    <rPh sb="0" eb="1">
      <t>デン</t>
    </rPh>
    <rPh sb="1" eb="2">
      <t>コウ</t>
    </rPh>
    <phoneticPr fontId="3"/>
  </si>
  <si>
    <t>鉄骨工</t>
    <rPh sb="0" eb="2">
      <t>テッコツ</t>
    </rPh>
    <rPh sb="2" eb="3">
      <t>コウ</t>
    </rPh>
    <phoneticPr fontId="3"/>
  </si>
  <si>
    <t>塗装工</t>
    <rPh sb="0" eb="3">
      <t>トソウコウ</t>
    </rPh>
    <phoneticPr fontId="3"/>
  </si>
  <si>
    <t>溶接工</t>
    <rPh sb="0" eb="2">
      <t>ヨウセツ</t>
    </rPh>
    <rPh sb="2" eb="3">
      <t>コウ</t>
    </rPh>
    <phoneticPr fontId="3"/>
  </si>
  <si>
    <t>運転手（特殊）</t>
    <rPh sb="0" eb="3">
      <t>ウンテンシュ</t>
    </rPh>
    <rPh sb="4" eb="6">
      <t>トクシュ</t>
    </rPh>
    <phoneticPr fontId="3"/>
  </si>
  <si>
    <t>運転手（一般）</t>
    <rPh sb="0" eb="3">
      <t>ウンテンシュ</t>
    </rPh>
    <rPh sb="4" eb="6">
      <t>イッパン</t>
    </rPh>
    <phoneticPr fontId="3"/>
  </si>
  <si>
    <t>潜かん工</t>
    <rPh sb="0" eb="1">
      <t>セン</t>
    </rPh>
    <rPh sb="3" eb="4">
      <t>コウ</t>
    </rPh>
    <phoneticPr fontId="3"/>
  </si>
  <si>
    <t>潜かん世話役</t>
    <rPh sb="0" eb="1">
      <t>セン</t>
    </rPh>
    <rPh sb="3" eb="5">
      <t>セワ</t>
    </rPh>
    <rPh sb="5" eb="6">
      <t>ヤク</t>
    </rPh>
    <phoneticPr fontId="3"/>
  </si>
  <si>
    <t>さく岩工</t>
    <rPh sb="2" eb="3">
      <t>ガン</t>
    </rPh>
    <rPh sb="3" eb="4">
      <t>コウ</t>
    </rPh>
    <phoneticPr fontId="3"/>
  </si>
  <si>
    <t>トンネル特殊工</t>
    <rPh sb="4" eb="6">
      <t>トクシュ</t>
    </rPh>
    <rPh sb="6" eb="7">
      <t>コウ</t>
    </rPh>
    <phoneticPr fontId="3"/>
  </si>
  <si>
    <t>トンネル作業員</t>
    <rPh sb="4" eb="6">
      <t>サギョウ</t>
    </rPh>
    <rPh sb="6" eb="7">
      <t>イン</t>
    </rPh>
    <phoneticPr fontId="3"/>
  </si>
  <si>
    <t>トンネル世話役</t>
    <rPh sb="4" eb="7">
      <t>セワヤク</t>
    </rPh>
    <phoneticPr fontId="3"/>
  </si>
  <si>
    <t>橋りょう特殊工</t>
    <rPh sb="0" eb="1">
      <t>キョウ</t>
    </rPh>
    <rPh sb="4" eb="6">
      <t>トクシュ</t>
    </rPh>
    <rPh sb="6" eb="7">
      <t>コウ</t>
    </rPh>
    <phoneticPr fontId="3"/>
  </si>
  <si>
    <t>橋りょう塗装工</t>
    <rPh sb="0" eb="1">
      <t>キョウ</t>
    </rPh>
    <rPh sb="4" eb="6">
      <t>トソウ</t>
    </rPh>
    <rPh sb="6" eb="7">
      <t>コウ</t>
    </rPh>
    <phoneticPr fontId="3"/>
  </si>
  <si>
    <t>橋りょう世話役</t>
    <rPh sb="0" eb="1">
      <t>キョウ</t>
    </rPh>
    <rPh sb="4" eb="7">
      <t>セワヤク</t>
    </rPh>
    <phoneticPr fontId="3"/>
  </si>
  <si>
    <t>高級船員</t>
    <rPh sb="0" eb="2">
      <t>コウキュウ</t>
    </rPh>
    <rPh sb="2" eb="4">
      <t>センイン</t>
    </rPh>
    <phoneticPr fontId="3"/>
  </si>
  <si>
    <t>普通船員</t>
    <rPh sb="0" eb="2">
      <t>フツウ</t>
    </rPh>
    <rPh sb="2" eb="4">
      <t>センイン</t>
    </rPh>
    <phoneticPr fontId="3"/>
  </si>
  <si>
    <t>潜水士</t>
    <rPh sb="0" eb="3">
      <t>センスイシ</t>
    </rPh>
    <phoneticPr fontId="3"/>
  </si>
  <si>
    <t>潜水連絡員</t>
    <rPh sb="0" eb="2">
      <t>センスイ</t>
    </rPh>
    <rPh sb="2" eb="5">
      <t>レンラクイン</t>
    </rPh>
    <phoneticPr fontId="3"/>
  </si>
  <si>
    <t>潜水送気員</t>
    <rPh sb="0" eb="2">
      <t>センスイ</t>
    </rPh>
    <rPh sb="2" eb="3">
      <t>ソウ</t>
    </rPh>
    <rPh sb="3" eb="4">
      <t>キ</t>
    </rPh>
    <rPh sb="4" eb="5">
      <t>イン</t>
    </rPh>
    <phoneticPr fontId="3"/>
  </si>
  <si>
    <t>山林砂防工</t>
    <rPh sb="0" eb="2">
      <t>サンリン</t>
    </rPh>
    <rPh sb="2" eb="4">
      <t>サボウ</t>
    </rPh>
    <rPh sb="4" eb="5">
      <t>コウ</t>
    </rPh>
    <phoneticPr fontId="3"/>
  </si>
  <si>
    <t>軌道工</t>
    <rPh sb="0" eb="2">
      <t>キドウ</t>
    </rPh>
    <rPh sb="2" eb="3">
      <t>コウ</t>
    </rPh>
    <phoneticPr fontId="3"/>
  </si>
  <si>
    <t>型わく工</t>
    <rPh sb="0" eb="1">
      <t>カタ</t>
    </rPh>
    <rPh sb="3" eb="4">
      <t>コウ</t>
    </rPh>
    <phoneticPr fontId="3"/>
  </si>
  <si>
    <t>大工</t>
    <rPh sb="0" eb="2">
      <t>ダイク</t>
    </rPh>
    <phoneticPr fontId="3"/>
  </si>
  <si>
    <t>左官</t>
    <rPh sb="0" eb="2">
      <t>サカン</t>
    </rPh>
    <phoneticPr fontId="3"/>
  </si>
  <si>
    <t>はつり工</t>
    <rPh sb="3" eb="4">
      <t>コウ</t>
    </rPh>
    <phoneticPr fontId="3"/>
  </si>
  <si>
    <t>防水工</t>
    <rPh sb="0" eb="2">
      <t>ボウスイ</t>
    </rPh>
    <rPh sb="2" eb="3">
      <t>コウ</t>
    </rPh>
    <phoneticPr fontId="3"/>
  </si>
  <si>
    <t>板金工</t>
    <rPh sb="0" eb="2">
      <t>バンキン</t>
    </rPh>
    <rPh sb="2" eb="3">
      <t>コウ</t>
    </rPh>
    <phoneticPr fontId="3"/>
  </si>
  <si>
    <t>タイル工</t>
    <rPh sb="3" eb="4">
      <t>コウ</t>
    </rPh>
    <phoneticPr fontId="3"/>
  </si>
  <si>
    <t>屋根ふき工</t>
    <rPh sb="0" eb="2">
      <t>ヤネ</t>
    </rPh>
    <rPh sb="4" eb="5">
      <t>コウ</t>
    </rPh>
    <phoneticPr fontId="3"/>
  </si>
  <si>
    <t>内装工</t>
    <rPh sb="0" eb="2">
      <t>ナイソウ</t>
    </rPh>
    <rPh sb="2" eb="3">
      <t>コウ</t>
    </rPh>
    <phoneticPr fontId="3"/>
  </si>
  <si>
    <t>ガラス工</t>
    <rPh sb="3" eb="4">
      <t>コウ</t>
    </rPh>
    <phoneticPr fontId="3"/>
  </si>
  <si>
    <t>建具工</t>
    <rPh sb="0" eb="2">
      <t>タテグ</t>
    </rPh>
    <rPh sb="2" eb="3">
      <t>コウ</t>
    </rPh>
    <phoneticPr fontId="3"/>
  </si>
  <si>
    <t>ダクト工</t>
    <rPh sb="3" eb="4">
      <t>コウ</t>
    </rPh>
    <phoneticPr fontId="3"/>
  </si>
  <si>
    <t>建築ブロック工</t>
    <rPh sb="0" eb="2">
      <t>ケンチク</t>
    </rPh>
    <rPh sb="6" eb="7">
      <t>コウ</t>
    </rPh>
    <phoneticPr fontId="3"/>
  </si>
  <si>
    <t>保温工</t>
    <rPh sb="0" eb="2">
      <t>ホオン</t>
    </rPh>
    <rPh sb="2" eb="3">
      <t>コウ</t>
    </rPh>
    <phoneticPr fontId="3"/>
  </si>
  <si>
    <t>設備機械工</t>
    <rPh sb="0" eb="2">
      <t>セツビ</t>
    </rPh>
    <rPh sb="2" eb="4">
      <t>キカイ</t>
    </rPh>
    <rPh sb="4" eb="5">
      <t>コウ</t>
    </rPh>
    <phoneticPr fontId="3"/>
  </si>
  <si>
    <t>交通誘導警備員Ａ</t>
    <rPh sb="0" eb="2">
      <t>コウツウ</t>
    </rPh>
    <rPh sb="2" eb="4">
      <t>ユウドウ</t>
    </rPh>
    <rPh sb="4" eb="6">
      <t>ケイビ</t>
    </rPh>
    <rPh sb="6" eb="7">
      <t>イン</t>
    </rPh>
    <phoneticPr fontId="3"/>
  </si>
  <si>
    <t>日野市公契約条例対象工事　労務台帳</t>
    <rPh sb="0" eb="3">
      <t>ヒノシ</t>
    </rPh>
    <rPh sb="3" eb="4">
      <t>コウ</t>
    </rPh>
    <rPh sb="4" eb="6">
      <t>ケイヤク</t>
    </rPh>
    <rPh sb="6" eb="8">
      <t>ジョウレイ</t>
    </rPh>
    <rPh sb="8" eb="10">
      <t>タイショウ</t>
    </rPh>
    <rPh sb="10" eb="12">
      <t>コウジ</t>
    </rPh>
    <rPh sb="13" eb="15">
      <t>ロウム</t>
    </rPh>
    <rPh sb="15" eb="17">
      <t>ダイチョウ</t>
    </rPh>
    <phoneticPr fontId="2"/>
  </si>
  <si>
    <t>日野市公契約条例労務台帳</t>
    <rPh sb="0" eb="3">
      <t>ヒノシ</t>
    </rPh>
    <rPh sb="3" eb="4">
      <t>コウ</t>
    </rPh>
    <rPh sb="4" eb="6">
      <t>ケイヤク</t>
    </rPh>
    <rPh sb="6" eb="8">
      <t>ジョウレイ</t>
    </rPh>
    <rPh sb="8" eb="10">
      <t>ロウム</t>
    </rPh>
    <rPh sb="10" eb="12">
      <t>ダイチョウ</t>
    </rPh>
    <phoneticPr fontId="2"/>
  </si>
  <si>
    <t>件名</t>
    <rPh sb="0" eb="2">
      <t>ケンメイ</t>
    </rPh>
    <phoneticPr fontId="2"/>
  </si>
  <si>
    <t>提出回</t>
    <rPh sb="0" eb="2">
      <t>テイシュツ</t>
    </rPh>
    <rPh sb="2" eb="3">
      <t>カイ</t>
    </rPh>
    <phoneticPr fontId="2"/>
  </si>
  <si>
    <t>報告期間</t>
    <rPh sb="0" eb="2">
      <t>ホウコク</t>
    </rPh>
    <rPh sb="2" eb="4">
      <t>キカン</t>
    </rPh>
    <phoneticPr fontId="2"/>
  </si>
  <si>
    <t>（提出先）日野市長</t>
    <rPh sb="1" eb="3">
      <t>テイシュツ</t>
    </rPh>
    <rPh sb="3" eb="4">
      <t>サキ</t>
    </rPh>
    <rPh sb="5" eb="7">
      <t>ヒノ</t>
    </rPh>
    <rPh sb="7" eb="9">
      <t>シチョウ</t>
    </rPh>
    <phoneticPr fontId="2"/>
  </si>
  <si>
    <t>第</t>
    <rPh sb="0" eb="1">
      <t>ダイ</t>
    </rPh>
    <phoneticPr fontId="2"/>
  </si>
  <si>
    <t>回</t>
    <rPh sb="0" eb="1">
      <t>カイ</t>
    </rPh>
    <phoneticPr fontId="2"/>
  </si>
  <si>
    <t>　　日野市公契約条例労務台帳について、別紙のとおり提出します。</t>
    <rPh sb="2" eb="5">
      <t>ヒノシ</t>
    </rPh>
    <rPh sb="5" eb="6">
      <t>コウ</t>
    </rPh>
    <rPh sb="6" eb="8">
      <t>ケイヤク</t>
    </rPh>
    <rPh sb="8" eb="10">
      <t>ジョウレイ</t>
    </rPh>
    <rPh sb="10" eb="12">
      <t>ロウム</t>
    </rPh>
    <rPh sb="12" eb="14">
      <t>ダイチョウ</t>
    </rPh>
    <rPh sb="19" eb="21">
      <t>ベッシ</t>
    </rPh>
    <rPh sb="25" eb="27">
      <t>テイシュツ</t>
    </rPh>
    <phoneticPr fontId="2"/>
  </si>
  <si>
    <t>受注者</t>
    <rPh sb="0" eb="3">
      <t>ジュチュウシャ</t>
    </rPh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</si>
  <si>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</si>
  <si>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</si>
  <si>
    <t>代表者</t>
    <rPh sb="0" eb="3">
      <t>ダイヒョウシャ</t>
    </rPh>
    <phoneticPr fontId="2"/>
  </si>
  <si>
    <t>～</t>
    <phoneticPr fontId="2"/>
  </si>
  <si>
    <t>サッシ工</t>
    <rPh sb="3" eb="4">
      <t>コウ</t>
    </rPh>
    <phoneticPr fontId="3"/>
  </si>
  <si>
    <t xml:space="preserve"> FAX</t>
    <phoneticPr fontId="2"/>
  </si>
  <si>
    <t>　請負者（受注者）</t>
    <rPh sb="1" eb="3">
      <t>ウケオイ</t>
    </rPh>
    <rPh sb="3" eb="4">
      <t>シャ</t>
    </rPh>
    <rPh sb="5" eb="7">
      <t>ジュチュウ</t>
    </rPh>
    <rPh sb="7" eb="8">
      <t>シャ</t>
    </rPh>
    <phoneticPr fontId="2"/>
  </si>
  <si>
    <t>　下請負者（受注関係者）</t>
    <rPh sb="1" eb="2">
      <t>シタ</t>
    </rPh>
    <rPh sb="2" eb="4">
      <t>ウケオイ</t>
    </rPh>
    <rPh sb="4" eb="5">
      <t>シャ</t>
    </rPh>
    <rPh sb="6" eb="8">
      <t>ジュチュウ</t>
    </rPh>
    <rPh sb="8" eb="11">
      <t>カンケイシャ</t>
    </rPh>
    <phoneticPr fontId="2"/>
  </si>
  <si>
    <t>基準額
（下限総額）</t>
    <rPh sb="0" eb="2">
      <t>キジュン</t>
    </rPh>
    <rPh sb="2" eb="3">
      <t>ガク</t>
    </rPh>
    <rPh sb="5" eb="7">
      <t>カゲン</t>
    </rPh>
    <rPh sb="7" eb="9">
      <t>ソウガク</t>
    </rPh>
    <phoneticPr fontId="2"/>
  </si>
  <si>
    <t xml:space="preserve"> TEL</t>
    <phoneticPr fontId="2"/>
  </si>
  <si>
    <t>請負者（受注者）</t>
    <rPh sb="0" eb="1">
      <t>ウケ</t>
    </rPh>
    <rPh sb="1" eb="2">
      <t>マケル</t>
    </rPh>
    <rPh sb="2" eb="3">
      <t>シャ</t>
    </rPh>
    <rPh sb="4" eb="6">
      <t>ジュチュウ</t>
    </rPh>
    <rPh sb="6" eb="7">
      <t>シャ</t>
    </rPh>
    <phoneticPr fontId="2"/>
  </si>
  <si>
    <t>下請負者（受注関係者）</t>
    <rPh sb="0" eb="1">
      <t>シタ</t>
    </rPh>
    <rPh sb="1" eb="2">
      <t>ウケ</t>
    </rPh>
    <rPh sb="2" eb="3">
      <t>マケル</t>
    </rPh>
    <rPh sb="3" eb="4">
      <t>シャ</t>
    </rPh>
    <rPh sb="5" eb="7">
      <t>ジュチュウ</t>
    </rPh>
    <rPh sb="7" eb="10">
      <t>カンケイシャ</t>
    </rPh>
    <phoneticPr fontId="2"/>
  </si>
  <si>
    <t>上記期間の賃金支払い日</t>
    <rPh sb="0" eb="2">
      <t>ジョウキ</t>
    </rPh>
    <rPh sb="2" eb="4">
      <t>キカン</t>
    </rPh>
    <rPh sb="5" eb="7">
      <t>チンギン</t>
    </rPh>
    <rPh sb="7" eb="9">
      <t>シハラ</t>
    </rPh>
    <rPh sb="10" eb="11">
      <t>ヒ</t>
    </rPh>
    <phoneticPr fontId="2"/>
  </si>
  <si>
    <t>(60h/月まで)</t>
    <rPh sb="5" eb="6">
      <t>ツキ</t>
    </rPh>
    <phoneticPr fontId="2"/>
  </si>
  <si>
    <t xml:space="preserve"> TEL/FAX</t>
    <phoneticPr fontId="2"/>
  </si>
  <si>
    <t>～</t>
    <phoneticPr fontId="2"/>
  </si>
  <si>
    <t>№</t>
    <phoneticPr fontId="2"/>
  </si>
  <si>
    <t>労働時間による按分が必要でないもの</t>
    <phoneticPr fontId="3"/>
  </si>
  <si>
    <t>実物給与</t>
    <phoneticPr fontId="3"/>
  </si>
  <si>
    <t>臨時の給与</t>
    <phoneticPr fontId="3"/>
  </si>
  <si>
    <t>時間外割増賃金</t>
    <phoneticPr fontId="3"/>
  </si>
  <si>
    <t>(60h/月超)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</si>
  <si>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</si>
  <si>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</si>
  <si>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</si>
  <si>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</si>
  <si>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</si>
  <si>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</si>
  <si>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</si>
  <si>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</si>
  <si>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</si>
  <si>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日野市公契約条例対象工事　労働報酬等入力シート</t>
    <rPh sb="0" eb="3">
      <t>ヒノシ</t>
    </rPh>
    <rPh sb="3" eb="4">
      <t>コウ</t>
    </rPh>
    <rPh sb="4" eb="6">
      <t>ケイヤク</t>
    </rPh>
    <rPh sb="6" eb="8">
      <t>ジョウレイ</t>
    </rPh>
    <rPh sb="8" eb="10">
      <t>タイショウ</t>
    </rPh>
    <rPh sb="10" eb="12">
      <t>コウジ</t>
    </rPh>
    <rPh sb="13" eb="15">
      <t>ロウドウ</t>
    </rPh>
    <rPh sb="15" eb="17">
      <t>ホウシュウ</t>
    </rPh>
    <rPh sb="17" eb="18">
      <t>トウ</t>
    </rPh>
    <rPh sb="18" eb="20">
      <t>ニュウリョク</t>
    </rPh>
    <phoneticPr fontId="2"/>
  </si>
  <si>
    <t>対象契約に係る業務に従事した時間</t>
    <rPh sb="0" eb="2">
      <t>タイショウ</t>
    </rPh>
    <rPh sb="2" eb="4">
      <t>ケイヤク</t>
    </rPh>
    <rPh sb="5" eb="6">
      <t>カカ</t>
    </rPh>
    <rPh sb="7" eb="9">
      <t>ギョウム</t>
    </rPh>
    <rPh sb="10" eb="12">
      <t>ジュウジ</t>
    </rPh>
    <rPh sb="14" eb="16">
      <t>ジカン</t>
    </rPh>
    <phoneticPr fontId="2"/>
  </si>
  <si>
    <t>対象契約における実賃金額</t>
    <rPh sb="0" eb="2">
      <t>タイショウ</t>
    </rPh>
    <rPh sb="2" eb="4">
      <t>ケイヤク</t>
    </rPh>
    <rPh sb="8" eb="9">
      <t>ジツ</t>
    </rPh>
    <rPh sb="9" eb="11">
      <t>チンギン</t>
    </rPh>
    <rPh sb="11" eb="12">
      <t>ガク</t>
    </rPh>
    <phoneticPr fontId="2"/>
  </si>
  <si>
    <t>対象契約における実賃金額</t>
    <rPh sb="0" eb="2">
      <t>タイショウ</t>
    </rPh>
    <rPh sb="2" eb="4">
      <t>ケイヤク</t>
    </rPh>
    <rPh sb="8" eb="9">
      <t>ジツ</t>
    </rPh>
    <rPh sb="9" eb="11">
      <t>チンギン</t>
    </rPh>
    <rPh sb="11" eb="12">
      <t>ガク</t>
    </rPh>
    <phoneticPr fontId="3"/>
  </si>
  <si>
    <t>令和6年度</t>
    <rPh sb="3" eb="4">
      <t>ネン</t>
    </rPh>
    <rPh sb="4" eb="5">
      <t>ド</t>
    </rPh>
    <phoneticPr fontId="2"/>
  </si>
  <si>
    <t>※参考値で設定されたH30の金額に東京都の引上げ率を乗じて算出</t>
    <rPh sb="1" eb="3">
      <t>サンコウ</t>
    </rPh>
    <rPh sb="3" eb="4">
      <t>チ</t>
    </rPh>
    <rPh sb="5" eb="7">
      <t>セッテイ</t>
    </rPh>
    <rPh sb="14" eb="16">
      <t>キンガク</t>
    </rPh>
    <rPh sb="17" eb="20">
      <t>トウキョウト</t>
    </rPh>
    <rPh sb="21" eb="22">
      <t>ヒ</t>
    </rPh>
    <rPh sb="22" eb="23">
      <t>ア</t>
    </rPh>
    <rPh sb="24" eb="25">
      <t>リツ</t>
    </rPh>
    <rPh sb="26" eb="27">
      <t>ジョウ</t>
    </rPh>
    <rPh sb="29" eb="31">
      <t>サンシュツ</t>
    </rPh>
    <phoneticPr fontId="2"/>
  </si>
  <si>
    <t>※参考値で設定されたH26の金額に東京都の引上げ率乗じて算出</t>
    <rPh sb="1" eb="3">
      <t>サンコウ</t>
    </rPh>
    <rPh sb="3" eb="4">
      <t>チ</t>
    </rPh>
    <rPh sb="5" eb="7">
      <t>セッテイ</t>
    </rPh>
    <rPh sb="14" eb="16">
      <t>キンガク</t>
    </rPh>
    <rPh sb="17" eb="20">
      <t>トウキョウト</t>
    </rPh>
    <rPh sb="21" eb="22">
      <t>ヒ</t>
    </rPh>
    <rPh sb="22" eb="23">
      <t>ア</t>
    </rPh>
    <rPh sb="24" eb="25">
      <t>リツ</t>
    </rPh>
    <rPh sb="25" eb="26">
      <t>ジョウ</t>
    </rPh>
    <rPh sb="28" eb="30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</si>
</sst>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yyyy&quot;年&quot;m&quot;月&quot;d&quot;日&quot;;@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2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auto="1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auto="1"/>
      </patternFill>
    </fill>
    <fill>
      <patternFill patternType="solid">
        <fgColor rgb="FFFFFF99"/>
        <bgColor auto="1"/>
      </patternFill>
    </fill>
    <fill>
      <patternFill patternType="solid">
        <fgColor rgb="FFCCFFFF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331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4" xfId="0" applyFill="1" applyBorder="1">
      <alignment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>
      <alignment vertical="center"/>
    </xf>
    <xf numFmtId="0" fontId="6" fillId="0" borderId="8" xfId="0" applyFont="1" applyBorder="1">
      <alignment vertical="center"/>
    </xf>
    <xf numFmtId="0" fontId="6" fillId="0" borderId="29" xfId="0" applyFont="1" applyBorder="1" applyAlignment="1">
      <alignment horizontal="left" vertical="center"/>
    </xf>
    <xf numFmtId="0" fontId="6" fillId="0" borderId="29" xfId="0" applyFont="1" applyFill="1" applyBorder="1" applyAlignment="1">
      <alignment horizontal="left" vertical="center"/>
    </xf>
    <xf numFmtId="0" fontId="6" fillId="0" borderId="13" xfId="0" applyFont="1" applyBorder="1">
      <alignment vertical="center"/>
    </xf>
    <xf numFmtId="0" fontId="6" fillId="0" borderId="32" xfId="0" applyFont="1" applyFill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>
      <alignment vertical="center"/>
    </xf>
    <xf numFmtId="38" fontId="9" fillId="4" borderId="42" xfId="1" applyFont="1" applyFill="1" applyBorder="1" applyAlignment="1">
      <alignment vertical="center"/>
    </xf>
    <xf numFmtId="38" fontId="9" fillId="4" borderId="0" xfId="1" applyFont="1" applyFill="1" applyBorder="1" applyAlignment="1">
      <alignment vertical="center"/>
    </xf>
    <xf numFmtId="38" fontId="9" fillId="4" borderId="23" xfId="1" applyFont="1" applyFill="1" applyBorder="1" applyAlignment="1">
      <alignment vertical="center"/>
    </xf>
    <xf numFmtId="0" fontId="5" fillId="0" borderId="13" xfId="0" applyFont="1" applyBorder="1" applyAlignment="1">
      <alignment vertical="center"/>
    </xf>
    <xf numFmtId="38" fontId="9" fillId="4" borderId="45" xfId="1" applyFont="1" applyFill="1" applyBorder="1" applyAlignment="1">
      <alignment vertical="center"/>
    </xf>
    <xf numFmtId="38" fontId="9" fillId="4" borderId="24" xfId="1" applyFont="1" applyFill="1" applyBorder="1" applyAlignment="1">
      <alignment vertical="center"/>
    </xf>
    <xf numFmtId="38" fontId="9" fillId="4" borderId="25" xfId="1" applyFont="1" applyFill="1" applyBorder="1" applyAlignment="1">
      <alignment vertical="center"/>
    </xf>
    <xf numFmtId="0" fontId="5" fillId="0" borderId="13" xfId="0" applyFont="1" applyBorder="1">
      <alignment vertical="center"/>
    </xf>
    <xf numFmtId="0" fontId="5" fillId="0" borderId="1" xfId="0" applyFont="1" applyBorder="1">
      <alignment vertical="center"/>
    </xf>
    <xf numFmtId="0" fontId="10" fillId="0" borderId="0" xfId="0" applyFont="1">
      <alignment vertical="center"/>
    </xf>
    <xf numFmtId="38" fontId="13" fillId="0" borderId="0" xfId="1" applyFont="1" applyFill="1" applyAlignment="1">
      <alignment vertical="center"/>
    </xf>
    <xf numFmtId="38" fontId="9" fillId="0" borderId="0" xfId="1" applyFont="1" applyFill="1" applyAlignment="1">
      <alignment vertical="center"/>
    </xf>
    <xf numFmtId="0" fontId="16" fillId="0" borderId="0" xfId="2">
      <alignment vertical="center"/>
    </xf>
    <xf numFmtId="0" fontId="16" fillId="0" borderId="1" xfId="2" applyBorder="1" applyAlignment="1">
      <alignment horizontal="center" vertical="center" wrapText="1"/>
    </xf>
    <xf numFmtId="0" fontId="16" fillId="0" borderId="1" xfId="2" applyBorder="1">
      <alignment vertical="center"/>
    </xf>
    <xf numFmtId="9" fontId="16" fillId="0" borderId="4" xfId="2" applyNumberFormat="1" applyBorder="1">
      <alignment vertical="center"/>
    </xf>
    <xf numFmtId="9" fontId="16" fillId="0" borderId="0" xfId="2" applyNumberFormat="1" applyBorder="1">
      <alignment vertical="center"/>
    </xf>
    <xf numFmtId="41" fontId="16" fillId="0" borderId="1" xfId="2" applyNumberFormat="1" applyBorder="1">
      <alignment vertical="center"/>
    </xf>
    <xf numFmtId="0" fontId="16" fillId="0" borderId="0" xfId="2" applyNumberForma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distributed" vertical="center"/>
    </xf>
    <xf numFmtId="0" fontId="20" fillId="0" borderId="0" xfId="0" applyFont="1" applyAlignment="1">
      <alignment horizontal="distributed" vertical="top"/>
    </xf>
    <xf numFmtId="0" fontId="19" fillId="0" borderId="0" xfId="0" applyFont="1" applyAlignment="1">
      <alignment horizontal="right" vertical="center"/>
    </xf>
    <xf numFmtId="0" fontId="5" fillId="2" borderId="8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29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5" fillId="2" borderId="23" xfId="0" applyFont="1" applyFill="1" applyBorder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2" borderId="32" xfId="0" applyFont="1" applyFill="1" applyBorder="1">
      <alignment vertical="center"/>
    </xf>
    <xf numFmtId="0" fontId="5" fillId="2" borderId="25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38" fontId="9" fillId="4" borderId="42" xfId="1" applyFont="1" applyFill="1" applyBorder="1" applyAlignment="1">
      <alignment horizontal="center" vertical="center" wrapText="1"/>
    </xf>
    <xf numFmtId="38" fontId="9" fillId="4" borderId="0" xfId="1" applyFont="1" applyFill="1" applyBorder="1" applyAlignment="1">
      <alignment horizontal="center" vertical="center" wrapText="1"/>
    </xf>
    <xf numFmtId="38" fontId="9" fillId="4" borderId="23" xfId="1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5" fillId="2" borderId="33" xfId="0" applyFont="1" applyFill="1" applyBorder="1">
      <alignment vertical="center"/>
    </xf>
    <xf numFmtId="0" fontId="6" fillId="11" borderId="29" xfId="0" applyFont="1" applyFill="1" applyBorder="1" applyAlignment="1">
      <alignment horizontal="center" vertical="center"/>
    </xf>
    <xf numFmtId="0" fontId="6" fillId="11" borderId="0" xfId="0" applyFont="1" applyFill="1" applyBorder="1" applyAlignment="1">
      <alignment horizontal="center" vertical="center"/>
    </xf>
    <xf numFmtId="0" fontId="6" fillId="11" borderId="23" xfId="0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 shrinkToFit="1"/>
      <protection locked="0"/>
    </xf>
    <xf numFmtId="0" fontId="0" fillId="0" borderId="9" xfId="0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>
      <alignment horizontal="center" vertical="center" textRotation="255" wrapText="1"/>
    </xf>
    <xf numFmtId="0" fontId="0" fillId="2" borderId="8" xfId="0" applyFill="1" applyBorder="1" applyAlignment="1">
      <alignment horizontal="center" vertical="center" textRotation="255" wrapText="1"/>
    </xf>
    <xf numFmtId="0" fontId="0" fillId="2" borderId="13" xfId="0" applyFill="1" applyBorder="1" applyAlignment="1">
      <alignment horizontal="center" vertical="center" textRotation="255" wrapText="1"/>
    </xf>
    <xf numFmtId="0" fontId="0" fillId="0" borderId="5" xfId="0" applyBorder="1" applyAlignment="1" applyProtection="1">
      <alignment horizontal="left" vertical="center" shrinkToFit="1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62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5" xfId="0" applyNumberFormat="1" applyBorder="1" applyAlignment="1" applyProtection="1">
      <alignment horizontal="center" vertical="center" shrinkToFit="1"/>
      <protection locked="0"/>
    </xf>
    <xf numFmtId="176" fontId="0" fillId="0" borderId="6" xfId="0" applyNumberForma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56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41" fontId="12" fillId="0" borderId="47" xfId="1" applyNumberFormat="1" applyFont="1" applyFill="1" applyBorder="1" applyAlignment="1" applyProtection="1">
      <alignment vertical="center"/>
      <protection hidden="1"/>
    </xf>
    <xf numFmtId="41" fontId="12" fillId="0" borderId="1" xfId="1" applyNumberFormat="1" applyFont="1" applyFill="1" applyBorder="1" applyAlignment="1" applyProtection="1">
      <alignment vertical="center"/>
      <protection hidden="1"/>
    </xf>
    <xf numFmtId="41" fontId="11" fillId="0" borderId="2" xfId="0" applyNumberFormat="1" applyFont="1" applyBorder="1" applyAlignment="1" applyProtection="1">
      <alignment vertical="center"/>
      <protection hidden="1"/>
    </xf>
    <xf numFmtId="41" fontId="11" fillId="0" borderId="3" xfId="0" applyNumberFormat="1" applyFont="1" applyBorder="1" applyAlignment="1" applyProtection="1">
      <alignment vertical="center"/>
      <protection hidden="1"/>
    </xf>
    <xf numFmtId="41" fontId="11" fillId="0" borderId="4" xfId="0" applyNumberFormat="1" applyFont="1" applyBorder="1" applyAlignment="1" applyProtection="1">
      <alignment vertical="center"/>
      <protection hidden="1"/>
    </xf>
    <xf numFmtId="0" fontId="6" fillId="0" borderId="32" xfId="0" applyFont="1" applyBorder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0" fontId="5" fillId="0" borderId="32" xfId="0" applyFont="1" applyBorder="1" applyAlignment="1" applyProtection="1">
      <alignment vertical="center" shrinkToFit="1"/>
      <protection hidden="1"/>
    </xf>
    <xf numFmtId="0" fontId="5" fillId="0" borderId="24" xfId="0" applyFont="1" applyBorder="1" applyAlignment="1" applyProtection="1">
      <alignment vertical="center" shrinkToFit="1"/>
      <protection hidden="1"/>
    </xf>
    <xf numFmtId="0" fontId="5" fillId="0" borderId="25" xfId="0" applyFont="1" applyBorder="1" applyAlignment="1" applyProtection="1">
      <alignment vertical="center" shrinkToFit="1"/>
      <protection hidden="1"/>
    </xf>
    <xf numFmtId="41" fontId="12" fillId="0" borderId="4" xfId="1" applyNumberFormat="1" applyFont="1" applyFill="1" applyBorder="1" applyAlignment="1" applyProtection="1">
      <alignment vertical="center"/>
      <protection locked="0"/>
    </xf>
    <xf numFmtId="41" fontId="12" fillId="0" borderId="1" xfId="1" applyNumberFormat="1" applyFont="1" applyFill="1" applyBorder="1" applyAlignment="1" applyProtection="1">
      <alignment vertical="center"/>
      <protection locked="0"/>
    </xf>
    <xf numFmtId="41" fontId="12" fillId="5" borderId="1" xfId="1" applyNumberFormat="1" applyFont="1" applyFill="1" applyBorder="1" applyAlignment="1" applyProtection="1">
      <alignment vertical="center"/>
      <protection hidden="1"/>
    </xf>
    <xf numFmtId="41" fontId="12" fillId="0" borderId="2" xfId="1" applyNumberFormat="1" applyFont="1" applyFill="1" applyBorder="1" applyAlignment="1" applyProtection="1">
      <alignment vertical="center"/>
      <protection locked="0"/>
    </xf>
    <xf numFmtId="0" fontId="11" fillId="0" borderId="32" xfId="0" applyFont="1" applyBorder="1" applyAlignment="1" applyProtection="1">
      <alignment horizontal="center" vertical="center"/>
      <protection hidden="1"/>
    </xf>
    <xf numFmtId="0" fontId="11" fillId="0" borderId="24" xfId="0" applyFont="1" applyBorder="1" applyAlignment="1" applyProtection="1">
      <alignment horizontal="center" vertical="center"/>
      <protection hidden="1"/>
    </xf>
    <xf numFmtId="0" fontId="11" fillId="0" borderId="25" xfId="0" applyFont="1" applyBorder="1" applyAlignment="1" applyProtection="1">
      <alignment horizontal="center" vertical="center"/>
      <protection hidden="1"/>
    </xf>
    <xf numFmtId="41" fontId="11" fillId="0" borderId="32" xfId="0" applyNumberFormat="1" applyFont="1" applyBorder="1" applyAlignment="1" applyProtection="1">
      <alignment vertical="center"/>
      <protection hidden="1"/>
    </xf>
    <xf numFmtId="41" fontId="11" fillId="0" borderId="24" xfId="0" applyNumberFormat="1" applyFont="1" applyBorder="1" applyAlignment="1" applyProtection="1">
      <alignment vertical="center"/>
      <protection hidden="1"/>
    </xf>
    <xf numFmtId="41" fontId="11" fillId="0" borderId="25" xfId="0" applyNumberFormat="1" applyFont="1" applyBorder="1" applyAlignment="1" applyProtection="1">
      <alignment vertical="center"/>
      <protection hidden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41" fontId="11" fillId="0" borderId="13" xfId="0" applyNumberFormat="1" applyFont="1" applyBorder="1" applyAlignment="1" applyProtection="1">
      <alignment vertical="center"/>
      <protection hidden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41" fontId="12" fillId="0" borderId="13" xfId="1" applyNumberFormat="1" applyFont="1" applyFill="1" applyBorder="1" applyAlignment="1" applyProtection="1">
      <alignment vertical="center"/>
      <protection locked="0"/>
    </xf>
    <xf numFmtId="41" fontId="12" fillId="0" borderId="32" xfId="1" applyNumberFormat="1" applyFont="1" applyFill="1" applyBorder="1" applyAlignment="1" applyProtection="1">
      <alignment vertical="center"/>
      <protection locked="0"/>
    </xf>
    <xf numFmtId="41" fontId="12" fillId="0" borderId="46" xfId="1" applyNumberFormat="1" applyFont="1" applyFill="1" applyBorder="1" applyAlignment="1" applyProtection="1">
      <alignment vertical="center"/>
      <protection hidden="1"/>
    </xf>
    <xf numFmtId="41" fontId="12" fillId="0" borderId="13" xfId="1" applyNumberFormat="1" applyFont="1" applyFill="1" applyBorder="1" applyAlignment="1" applyProtection="1">
      <alignment vertical="center"/>
      <protection hidden="1"/>
    </xf>
    <xf numFmtId="41" fontId="12" fillId="0" borderId="25" xfId="1" applyNumberFormat="1" applyFont="1" applyFill="1" applyBorder="1" applyAlignment="1" applyProtection="1">
      <alignment vertical="center"/>
      <protection locked="0"/>
    </xf>
    <xf numFmtId="41" fontId="12" fillId="5" borderId="13" xfId="1" applyNumberFormat="1" applyFont="1" applyFill="1" applyBorder="1" applyAlignment="1" applyProtection="1">
      <alignment vertical="center"/>
      <protection hidden="1"/>
    </xf>
    <xf numFmtId="0" fontId="5" fillId="0" borderId="32" xfId="0" applyFont="1" applyBorder="1" applyAlignment="1" applyProtection="1">
      <alignment vertical="center" shrinkToFit="1"/>
      <protection locked="0"/>
    </xf>
    <xf numFmtId="0" fontId="5" fillId="0" borderId="24" xfId="0" applyFont="1" applyBorder="1" applyAlignment="1" applyProtection="1">
      <alignment vertical="center" shrinkToFit="1"/>
      <protection locked="0"/>
    </xf>
    <xf numFmtId="0" fontId="5" fillId="0" borderId="25" xfId="0" applyFont="1" applyBorder="1" applyAlignment="1" applyProtection="1">
      <alignment vertical="center" shrinkToFit="1"/>
      <protection locked="0"/>
    </xf>
    <xf numFmtId="38" fontId="9" fillId="11" borderId="4" xfId="1" applyFont="1" applyFill="1" applyBorder="1" applyAlignment="1">
      <alignment horizontal="center" vertical="center"/>
    </xf>
    <xf numFmtId="38" fontId="9" fillId="11" borderId="1" xfId="1" applyFont="1" applyFill="1" applyBorder="1" applyAlignment="1">
      <alignment horizontal="center" vertical="center"/>
    </xf>
    <xf numFmtId="38" fontId="9" fillId="4" borderId="4" xfId="1" applyFont="1" applyFill="1" applyBorder="1" applyAlignment="1">
      <alignment horizontal="center" vertical="center"/>
    </xf>
    <xf numFmtId="38" fontId="9" fillId="4" borderId="1" xfId="1" applyFont="1" applyFill="1" applyBorder="1" applyAlignment="1">
      <alignment horizontal="center" vertical="center"/>
    </xf>
    <xf numFmtId="38" fontId="9" fillId="4" borderId="1" xfId="1" applyFont="1" applyFill="1" applyBorder="1" applyAlignment="1">
      <alignment horizontal="center" vertical="center" wrapText="1"/>
    </xf>
    <xf numFmtId="38" fontId="9" fillId="4" borderId="2" xfId="1" applyFont="1" applyFill="1" applyBorder="1" applyAlignment="1">
      <alignment horizontal="center" vertical="center" wrapText="1"/>
    </xf>
    <xf numFmtId="38" fontId="21" fillId="4" borderId="38" xfId="1" applyFont="1" applyFill="1" applyBorder="1" applyAlignment="1">
      <alignment horizontal="center" vertical="center" wrapText="1"/>
    </xf>
    <xf numFmtId="38" fontId="21" fillId="4" borderId="20" xfId="1" applyFont="1" applyFill="1" applyBorder="1" applyAlignment="1">
      <alignment horizontal="center" vertical="center" wrapText="1"/>
    </xf>
    <xf numFmtId="38" fontId="21" fillId="4" borderId="21" xfId="1" applyFont="1" applyFill="1" applyBorder="1" applyAlignment="1">
      <alignment horizontal="center" vertical="center" wrapText="1"/>
    </xf>
    <xf numFmtId="38" fontId="21" fillId="4" borderId="42" xfId="1" applyFont="1" applyFill="1" applyBorder="1" applyAlignment="1">
      <alignment horizontal="center" vertical="center" wrapText="1"/>
    </xf>
    <xf numFmtId="38" fontId="21" fillId="4" borderId="0" xfId="1" applyFont="1" applyFill="1" applyBorder="1" applyAlignment="1">
      <alignment horizontal="center" vertical="center" wrapText="1"/>
    </xf>
    <xf numFmtId="38" fontId="21" fillId="4" borderId="23" xfId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38" fontId="9" fillId="4" borderId="19" xfId="1" applyFont="1" applyFill="1" applyBorder="1" applyAlignment="1">
      <alignment horizontal="center" vertical="center" wrapText="1"/>
    </xf>
    <xf numFmtId="38" fontId="9" fillId="4" borderId="20" xfId="1" applyFont="1" applyFill="1" applyBorder="1" applyAlignment="1">
      <alignment horizontal="center" vertical="center" wrapText="1"/>
    </xf>
    <xf numFmtId="38" fontId="9" fillId="4" borderId="21" xfId="1" applyFont="1" applyFill="1" applyBorder="1" applyAlignment="1">
      <alignment horizontal="center" vertical="center" wrapText="1"/>
    </xf>
    <xf numFmtId="38" fontId="9" fillId="4" borderId="32" xfId="1" applyFont="1" applyFill="1" applyBorder="1" applyAlignment="1">
      <alignment horizontal="center" vertical="center" wrapText="1"/>
    </xf>
    <xf numFmtId="38" fontId="9" fillId="4" borderId="24" xfId="1" applyFont="1" applyFill="1" applyBorder="1" applyAlignment="1">
      <alignment horizontal="center" vertical="center" wrapText="1"/>
    </xf>
    <xf numFmtId="38" fontId="9" fillId="4" borderId="25" xfId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11" borderId="19" xfId="0" applyFont="1" applyFill="1" applyBorder="1" applyAlignment="1">
      <alignment horizontal="center" vertical="center"/>
    </xf>
    <xf numFmtId="0" fontId="6" fillId="11" borderId="20" xfId="0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0" fontId="6" fillId="11" borderId="29" xfId="0" applyFont="1" applyFill="1" applyBorder="1" applyAlignment="1">
      <alignment horizontal="center" vertical="center"/>
    </xf>
    <xf numFmtId="0" fontId="6" fillId="11" borderId="0" xfId="0" applyFont="1" applyFill="1" applyBorder="1" applyAlignment="1">
      <alignment horizontal="center" vertical="center"/>
    </xf>
    <xf numFmtId="0" fontId="6" fillId="11" borderId="23" xfId="0" applyFont="1" applyFill="1" applyBorder="1" applyAlignment="1">
      <alignment horizontal="center" vertical="center"/>
    </xf>
    <xf numFmtId="38" fontId="9" fillId="4" borderId="29" xfId="1" applyFont="1" applyFill="1" applyBorder="1" applyAlignment="1">
      <alignment horizontal="center" vertical="center" wrapText="1"/>
    </xf>
    <xf numFmtId="38" fontId="9" fillId="4" borderId="0" xfId="1" applyFont="1" applyFill="1" applyBorder="1" applyAlignment="1">
      <alignment horizontal="center" vertical="center" wrapText="1"/>
    </xf>
    <xf numFmtId="38" fontId="9" fillId="4" borderId="23" xfId="1" applyFont="1" applyFill="1" applyBorder="1" applyAlignment="1">
      <alignment horizontal="center" vertical="center" wrapText="1"/>
    </xf>
    <xf numFmtId="38" fontId="9" fillId="4" borderId="57" xfId="1" applyFont="1" applyFill="1" applyBorder="1" applyAlignment="1">
      <alignment horizontal="center" vertical="center" wrapText="1"/>
    </xf>
    <xf numFmtId="38" fontId="9" fillId="4" borderId="59" xfId="1" applyFont="1" applyFill="1" applyBorder="1" applyAlignment="1">
      <alignment horizontal="center" vertical="center" wrapText="1"/>
    </xf>
    <xf numFmtId="38" fontId="9" fillId="4" borderId="58" xfId="1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11" borderId="29" xfId="0" applyFont="1" applyFill="1" applyBorder="1" applyAlignment="1">
      <alignment horizontal="center" vertical="center" wrapText="1"/>
    </xf>
    <xf numFmtId="0" fontId="8" fillId="11" borderId="0" xfId="0" applyFont="1" applyFill="1" applyBorder="1" applyAlignment="1">
      <alignment horizontal="center" vertical="center" wrapText="1"/>
    </xf>
    <xf numFmtId="0" fontId="8" fillId="11" borderId="23" xfId="0" applyFont="1" applyFill="1" applyBorder="1" applyAlignment="1">
      <alignment horizontal="center" vertical="center" wrapText="1"/>
    </xf>
    <xf numFmtId="0" fontId="8" fillId="11" borderId="32" xfId="0" applyFont="1" applyFill="1" applyBorder="1" applyAlignment="1">
      <alignment horizontal="center" vertical="center" wrapText="1"/>
    </xf>
    <xf numFmtId="0" fontId="8" fillId="11" borderId="24" xfId="0" applyFont="1" applyFill="1" applyBorder="1" applyAlignment="1">
      <alignment horizontal="center" vertical="center" wrapText="1"/>
    </xf>
    <xf numFmtId="0" fontId="8" fillId="11" borderId="25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0" borderId="37" xfId="0" applyFont="1" applyBorder="1" applyAlignment="1" applyProtection="1">
      <alignment vertical="center" shrinkToFit="1"/>
      <protection hidden="1"/>
    </xf>
    <xf numFmtId="0" fontId="6" fillId="0" borderId="6" xfId="0" applyFont="1" applyBorder="1" applyAlignment="1" applyProtection="1">
      <alignment vertical="center" shrinkToFit="1"/>
      <protection hidden="1"/>
    </xf>
    <xf numFmtId="0" fontId="6" fillId="0" borderId="48" xfId="0" applyFont="1" applyFill="1" applyBorder="1" applyAlignment="1">
      <alignment horizontal="left" vertical="center" shrinkToFit="1"/>
    </xf>
    <xf numFmtId="0" fontId="6" fillId="0" borderId="49" xfId="0" applyFont="1" applyFill="1" applyBorder="1" applyAlignment="1">
      <alignment horizontal="left" vertical="center" shrinkToFit="1"/>
    </xf>
    <xf numFmtId="0" fontId="6" fillId="0" borderId="48" xfId="0" applyFont="1" applyFill="1" applyBorder="1" applyAlignment="1" applyProtection="1">
      <alignment vertical="center" shrinkToFit="1"/>
      <protection hidden="1"/>
    </xf>
    <xf numFmtId="0" fontId="6" fillId="0" borderId="60" xfId="0" applyFont="1" applyFill="1" applyBorder="1" applyAlignment="1" applyProtection="1">
      <alignment vertical="center" shrinkToFit="1"/>
      <protection hidden="1"/>
    </xf>
    <xf numFmtId="0" fontId="6" fillId="0" borderId="37" xfId="0" applyFont="1" applyFill="1" applyBorder="1" applyAlignment="1" applyProtection="1">
      <alignment vertical="center" shrinkToFit="1"/>
      <protection hidden="1"/>
    </xf>
    <xf numFmtId="0" fontId="6" fillId="6" borderId="8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8" xfId="0" applyFont="1" applyBorder="1" applyAlignment="1" applyProtection="1">
      <alignment vertical="center"/>
      <protection hidden="1"/>
    </xf>
    <xf numFmtId="0" fontId="6" fillId="0" borderId="3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28" xfId="0" applyFont="1" applyBorder="1" applyAlignment="1" applyProtection="1">
      <alignment horizontal="left" vertical="center" wrapText="1"/>
      <protection hidden="1"/>
    </xf>
    <xf numFmtId="0" fontId="6" fillId="0" borderId="20" xfId="0" applyFont="1" applyBorder="1" applyAlignment="1" applyProtection="1">
      <alignment horizontal="left" vertical="center" wrapText="1"/>
      <protection hidden="1"/>
    </xf>
    <xf numFmtId="0" fontId="6" fillId="0" borderId="21" xfId="0" applyFont="1" applyBorder="1" applyAlignment="1" applyProtection="1">
      <alignment horizontal="left" vertical="center" wrapText="1"/>
      <protection hidden="1"/>
    </xf>
    <xf numFmtId="0" fontId="6" fillId="0" borderId="34" xfId="0" applyFont="1" applyBorder="1" applyAlignment="1" applyProtection="1">
      <alignment horizontal="left" vertical="center" wrapText="1"/>
      <protection hidden="1"/>
    </xf>
    <xf numFmtId="0" fontId="6" fillId="0" borderId="24" xfId="0" applyFont="1" applyBorder="1" applyAlignment="1" applyProtection="1">
      <alignment horizontal="left" vertical="center" wrapText="1"/>
      <protection hidden="1"/>
    </xf>
    <xf numFmtId="0" fontId="6" fillId="0" borderId="25" xfId="0" applyFont="1" applyBorder="1" applyAlignment="1" applyProtection="1">
      <alignment horizontal="left" vertical="center" wrapText="1"/>
      <protection hidden="1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2" xfId="0" applyFont="1" applyBorder="1" applyAlignment="1" applyProtection="1">
      <alignment vertical="center" shrinkToFit="1"/>
      <protection hidden="1"/>
    </xf>
    <xf numFmtId="0" fontId="6" fillId="0" borderId="9" xfId="0" applyFont="1" applyBorder="1" applyAlignment="1" applyProtection="1">
      <alignment vertical="center" shrinkToFit="1"/>
      <protection hidden="1"/>
    </xf>
    <xf numFmtId="0" fontId="6" fillId="0" borderId="7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61" xfId="0" applyFont="1" applyFill="1" applyBorder="1" applyAlignment="1" applyProtection="1">
      <alignment vertical="center" shrinkToFit="1"/>
      <protection hidden="1"/>
    </xf>
    <xf numFmtId="0" fontId="6" fillId="0" borderId="51" xfId="0" applyFont="1" applyFill="1" applyBorder="1" applyAlignment="1" applyProtection="1">
      <alignment vertical="center" shrinkToFit="1"/>
      <protection hidden="1"/>
    </xf>
    <xf numFmtId="0" fontId="6" fillId="0" borderId="52" xfId="0" applyFont="1" applyFill="1" applyBorder="1" applyAlignment="1" applyProtection="1">
      <alignment vertical="center" shrinkToFit="1"/>
      <protection hidden="1"/>
    </xf>
    <xf numFmtId="0" fontId="6" fillId="0" borderId="18" xfId="0" applyFont="1" applyFill="1" applyBorder="1" applyAlignment="1" applyProtection="1">
      <alignment vertical="center" shrinkToFit="1"/>
      <protection hidden="1"/>
    </xf>
    <xf numFmtId="0" fontId="6" fillId="0" borderId="3" xfId="0" applyFont="1" applyFill="1" applyBorder="1" applyAlignment="1" applyProtection="1">
      <alignment vertical="center" shrinkToFit="1"/>
      <protection hidden="1"/>
    </xf>
    <xf numFmtId="0" fontId="6" fillId="0" borderId="4" xfId="0" applyFont="1" applyFill="1" applyBorder="1" applyAlignment="1" applyProtection="1">
      <alignment vertical="center" shrinkToFit="1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6" fillId="0" borderId="23" xfId="0" applyFont="1" applyBorder="1" applyAlignment="1" applyProtection="1">
      <alignment horizontal="left" vertical="center" wrapText="1"/>
      <protection hidden="1"/>
    </xf>
    <xf numFmtId="0" fontId="6" fillId="10" borderId="8" xfId="0" applyFont="1" applyFill="1" applyBorder="1" applyAlignment="1">
      <alignment horizontal="center" vertical="center"/>
    </xf>
    <xf numFmtId="0" fontId="6" fillId="10" borderId="13" xfId="0" applyFont="1" applyFill="1" applyBorder="1" applyAlignment="1">
      <alignment horizontal="center" vertical="center"/>
    </xf>
    <xf numFmtId="176" fontId="6" fillId="0" borderId="18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30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6" fillId="0" borderId="55" xfId="0" applyFont="1" applyFill="1" applyBorder="1" applyAlignment="1" applyProtection="1">
      <alignment vertical="center" shrinkToFit="1"/>
      <protection hidden="1"/>
    </xf>
    <xf numFmtId="0" fontId="6" fillId="0" borderId="11" xfId="0" applyFont="1" applyFill="1" applyBorder="1" applyAlignment="1" applyProtection="1">
      <alignment vertical="center" shrinkToFit="1"/>
      <protection hidden="1"/>
    </xf>
    <xf numFmtId="0" fontId="6" fillId="0" borderId="12" xfId="0" applyFont="1" applyFill="1" applyBorder="1" applyAlignment="1" applyProtection="1">
      <alignment vertical="center" shrinkToFit="1"/>
      <protection hidden="1"/>
    </xf>
    <xf numFmtId="0" fontId="6" fillId="0" borderId="4" xfId="0" applyFont="1" applyBorder="1" applyAlignment="1" applyProtection="1">
      <alignment horizontal="left" vertical="center" shrinkToFit="1"/>
      <protection hidden="1"/>
    </xf>
    <xf numFmtId="0" fontId="6" fillId="0" borderId="1" xfId="0" applyFont="1" applyBorder="1" applyAlignment="1" applyProtection="1">
      <alignment horizontal="left" vertical="center" shrinkToFit="1"/>
      <protection hidden="1"/>
    </xf>
    <xf numFmtId="0" fontId="6" fillId="0" borderId="1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vertical="center" shrinkToFit="1"/>
      <protection hidden="1"/>
    </xf>
    <xf numFmtId="0" fontId="6" fillId="0" borderId="7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1" xfId="0" applyFont="1" applyBorder="1" applyAlignment="1" applyProtection="1">
      <alignment vertical="center" shrinkToFit="1"/>
      <protection hidden="1"/>
    </xf>
    <xf numFmtId="0" fontId="6" fillId="0" borderId="7" xfId="0" applyFont="1" applyBorder="1" applyAlignment="1" applyProtection="1">
      <alignment vertical="center" shrinkToFit="1"/>
      <protection hidden="1"/>
    </xf>
    <xf numFmtId="0" fontId="6" fillId="9" borderId="8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176" fontId="6" fillId="0" borderId="3" xfId="0" applyNumberFormat="1" applyFont="1" applyBorder="1" applyAlignment="1" applyProtection="1">
      <alignment horizontal="center" vertical="center" shrinkToFit="1"/>
      <protection locked="0"/>
    </xf>
    <xf numFmtId="176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6" fontId="6" fillId="0" borderId="18" xfId="0" applyNumberFormat="1" applyFont="1" applyBorder="1" applyAlignment="1" applyProtection="1">
      <alignment horizontal="center" vertical="center" shrinkToFit="1"/>
      <protection locked="0"/>
    </xf>
    <xf numFmtId="0" fontId="7" fillId="6" borderId="19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7" fillId="7" borderId="19" xfId="0" applyFont="1" applyFill="1" applyBorder="1" applyAlignment="1">
      <alignment horizontal="left" vertical="center"/>
    </xf>
    <xf numFmtId="0" fontId="7" fillId="7" borderId="20" xfId="0" applyFont="1" applyFill="1" applyBorder="1" applyAlignment="1">
      <alignment horizontal="left" vertical="center"/>
    </xf>
    <xf numFmtId="0" fontId="7" fillId="7" borderId="21" xfId="0" applyFont="1" applyFill="1" applyBorder="1" applyAlignment="1">
      <alignment horizontal="left" vertical="center"/>
    </xf>
    <xf numFmtId="0" fontId="7" fillId="8" borderId="19" xfId="0" applyFont="1" applyFill="1" applyBorder="1" applyAlignment="1">
      <alignment horizontal="left" vertical="center"/>
    </xf>
    <xf numFmtId="0" fontId="7" fillId="8" borderId="20" xfId="0" applyFont="1" applyFill="1" applyBorder="1" applyAlignment="1">
      <alignment horizontal="left" vertical="center"/>
    </xf>
    <xf numFmtId="0" fontId="7" fillId="8" borderId="21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 applyProtection="1">
      <alignment horizontal="left" vertical="center"/>
      <protection hidden="1"/>
    </xf>
    <xf numFmtId="0" fontId="19" fillId="0" borderId="0" xfId="0" applyFont="1" applyAlignment="1">
      <alignment horizontal="distributed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 applyProtection="1">
      <alignment horizontal="left" vertical="top" wrapText="1"/>
      <protection hidden="1"/>
    </xf>
    <xf numFmtId="176" fontId="20" fillId="0" borderId="0" xfId="0" applyNumberFormat="1" applyFont="1" applyAlignment="1" applyProtection="1">
      <alignment horizontal="center" vertical="center"/>
      <protection locked="0"/>
    </xf>
    <xf numFmtId="176" fontId="19" fillId="0" borderId="0" xfId="0" applyNumberFormat="1" applyFont="1" applyAlignment="1" applyProtection="1">
      <alignment horizontal="center" vertical="center"/>
      <protection locked="0"/>
    </xf>
    <xf numFmtId="0" fontId="16" fillId="0" borderId="0" xfId="2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9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CC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3:H24"/>
  <sheetViews>
    <sheetView zoomScaleNormal="100" workbookViewId="0">
      <selection activeCell="L12" sqref="L12"/>
    </sheetView>
  </sheetViews>
  <sheetFormatPr defaultRowHeight="13.5"/>
  <cols>
    <col min="2" max="2" width="7" customWidth="1"/>
    <col min="3" max="3" width="12.5" bestFit="1" customWidth="1"/>
    <col min="4" max="4" width="9" customWidth="1"/>
  </cols>
  <sheetData>
    <row r="3" spans="2:8">
      <c r="B3" t="s">
        <v>0</v>
      </c>
    </row>
    <row r="5" spans="2:8" ht="22.5" customHeight="1">
      <c r="B5" s="92" t="s">
        <v>1</v>
      </c>
      <c r="C5" s="92"/>
      <c r="D5" s="102" t="s">
        <v>2</v>
      </c>
      <c r="E5" s="103"/>
      <c r="F5" s="104"/>
      <c r="G5" s="104"/>
      <c r="H5" s="1" t="s">
        <v>3</v>
      </c>
    </row>
    <row r="6" spans="2:8" ht="37.5" customHeight="1">
      <c r="B6" s="92" t="s">
        <v>4</v>
      </c>
      <c r="C6" s="92"/>
      <c r="D6" s="105"/>
      <c r="E6" s="106"/>
      <c r="F6" s="106"/>
      <c r="G6" s="106"/>
      <c r="H6" s="107"/>
    </row>
    <row r="7" spans="2:8" ht="37.5" customHeight="1">
      <c r="B7" s="92" t="s">
        <v>5</v>
      </c>
      <c r="C7" s="92"/>
      <c r="D7" s="99"/>
      <c r="E7" s="100"/>
      <c r="F7" s="100"/>
      <c r="G7" s="100"/>
      <c r="H7" s="101"/>
    </row>
    <row r="8" spans="2:8" ht="22.5" customHeight="1">
      <c r="B8" s="91" t="s">
        <v>6</v>
      </c>
      <c r="C8" s="2" t="s">
        <v>7</v>
      </c>
      <c r="D8" s="93"/>
      <c r="E8" s="93"/>
      <c r="F8" s="93"/>
      <c r="G8" s="93"/>
      <c r="H8" s="93"/>
    </row>
    <row r="9" spans="2:8" ht="22.5" customHeight="1">
      <c r="B9" s="92"/>
      <c r="C9" s="3" t="s">
        <v>8</v>
      </c>
      <c r="D9" s="94"/>
      <c r="E9" s="94"/>
      <c r="F9" s="94"/>
      <c r="G9" s="94"/>
      <c r="H9" s="94"/>
    </row>
    <row r="10" spans="2:8" ht="22.5" customHeight="1">
      <c r="B10" s="84" t="s">
        <v>123</v>
      </c>
      <c r="C10" s="2" t="s">
        <v>9</v>
      </c>
      <c r="D10" s="87"/>
      <c r="E10" s="87"/>
      <c r="F10" s="87"/>
      <c r="G10" s="87"/>
      <c r="H10" s="87"/>
    </row>
    <row r="11" spans="2:8" ht="22.5" customHeight="1">
      <c r="B11" s="85"/>
      <c r="C11" s="4" t="s">
        <v>10</v>
      </c>
      <c r="D11" s="95"/>
      <c r="E11" s="96"/>
      <c r="F11" s="97"/>
      <c r="G11" s="96"/>
      <c r="H11" s="98"/>
    </row>
    <row r="12" spans="2:8" ht="22.5" customHeight="1">
      <c r="B12" s="85"/>
      <c r="C12" s="4" t="s">
        <v>11</v>
      </c>
      <c r="D12" s="83"/>
      <c r="E12" s="83"/>
      <c r="F12" s="83"/>
      <c r="G12" s="83"/>
      <c r="H12" s="83"/>
    </row>
    <row r="13" spans="2:8" ht="22.5" customHeight="1">
      <c r="B13" s="85"/>
      <c r="C13" s="4" t="s">
        <v>12</v>
      </c>
      <c r="D13" s="83"/>
      <c r="E13" s="83"/>
      <c r="F13" s="83"/>
      <c r="G13" s="83"/>
      <c r="H13" s="83"/>
    </row>
    <row r="14" spans="2:8" ht="22.5" customHeight="1">
      <c r="B14" s="85"/>
      <c r="C14" s="4" t="s">
        <v>13</v>
      </c>
      <c r="D14" s="83"/>
      <c r="E14" s="83"/>
      <c r="F14" s="83"/>
      <c r="G14" s="83"/>
      <c r="H14" s="83"/>
    </row>
    <row r="15" spans="2:8" ht="22.5" customHeight="1">
      <c r="B15" s="85"/>
      <c r="C15" s="4" t="s">
        <v>14</v>
      </c>
      <c r="D15" s="83"/>
      <c r="E15" s="83"/>
      <c r="F15" s="83"/>
      <c r="G15" s="83"/>
      <c r="H15" s="83"/>
    </row>
    <row r="16" spans="2:8" ht="22.5" customHeight="1">
      <c r="B16" s="86"/>
      <c r="C16" s="3" t="s">
        <v>15</v>
      </c>
      <c r="D16" s="82"/>
      <c r="E16" s="82"/>
      <c r="F16" s="82"/>
      <c r="G16" s="82"/>
      <c r="H16" s="82"/>
    </row>
    <row r="17" spans="2:8" ht="22.5" customHeight="1">
      <c r="B17" s="84" t="s">
        <v>124</v>
      </c>
      <c r="C17" s="2" t="s">
        <v>9</v>
      </c>
      <c r="D17" s="87"/>
      <c r="E17" s="87"/>
      <c r="F17" s="87"/>
      <c r="G17" s="87"/>
      <c r="H17" s="87"/>
    </row>
    <row r="18" spans="2:8" ht="22.5" customHeight="1">
      <c r="B18" s="85"/>
      <c r="C18" s="5" t="s">
        <v>16</v>
      </c>
      <c r="D18" s="83"/>
      <c r="E18" s="83"/>
      <c r="F18" s="83"/>
      <c r="G18" s="83"/>
      <c r="H18" s="83"/>
    </row>
    <row r="19" spans="2:8" ht="22.5" customHeight="1">
      <c r="B19" s="85"/>
      <c r="C19" s="4" t="s">
        <v>10</v>
      </c>
      <c r="D19" s="88"/>
      <c r="E19" s="89"/>
      <c r="F19" s="89"/>
      <c r="G19" s="89"/>
      <c r="H19" s="90"/>
    </row>
    <row r="20" spans="2:8" ht="22.5" customHeight="1">
      <c r="B20" s="85"/>
      <c r="C20" s="4" t="s">
        <v>11</v>
      </c>
      <c r="D20" s="83"/>
      <c r="E20" s="83"/>
      <c r="F20" s="83"/>
      <c r="G20" s="83"/>
      <c r="H20" s="83"/>
    </row>
    <row r="21" spans="2:8" ht="22.5" customHeight="1">
      <c r="B21" s="85"/>
      <c r="C21" s="4" t="s">
        <v>12</v>
      </c>
      <c r="D21" s="83"/>
      <c r="E21" s="83"/>
      <c r="F21" s="83"/>
      <c r="G21" s="83"/>
      <c r="H21" s="83"/>
    </row>
    <row r="22" spans="2:8" ht="22.5" customHeight="1">
      <c r="B22" s="85"/>
      <c r="C22" s="4" t="s">
        <v>13</v>
      </c>
      <c r="D22" s="83"/>
      <c r="E22" s="83"/>
      <c r="F22" s="83"/>
      <c r="G22" s="83"/>
      <c r="H22" s="83"/>
    </row>
    <row r="23" spans="2:8" ht="22.5" customHeight="1">
      <c r="B23" s="85"/>
      <c r="C23" s="4" t="s">
        <v>14</v>
      </c>
      <c r="D23" s="83"/>
      <c r="E23" s="83"/>
      <c r="F23" s="83"/>
      <c r="G23" s="83"/>
      <c r="H23" s="83"/>
    </row>
    <row r="24" spans="2:8" ht="22.5" customHeight="1">
      <c r="B24" s="86"/>
      <c r="C24" s="3" t="s">
        <v>15</v>
      </c>
      <c r="D24" s="82"/>
      <c r="E24" s="82"/>
      <c r="F24" s="82"/>
      <c r="G24" s="82"/>
      <c r="H24" s="82"/>
    </row>
  </sheetData>
  <sheetProtection password="DDAF" sheet="1" objects="1" scenarios="1"/>
  <mergeCells count="29">
    <mergeCell ref="B7:C7"/>
    <mergeCell ref="D7:H7"/>
    <mergeCell ref="B5:C5"/>
    <mergeCell ref="D5:E5"/>
    <mergeCell ref="F5:G5"/>
    <mergeCell ref="B6:C6"/>
    <mergeCell ref="D6:H6"/>
    <mergeCell ref="B8:B9"/>
    <mergeCell ref="D8:H8"/>
    <mergeCell ref="D9:H9"/>
    <mergeCell ref="B10:B16"/>
    <mergeCell ref="D10:H10"/>
    <mergeCell ref="D11:F11"/>
    <mergeCell ref="G11:H11"/>
    <mergeCell ref="D12:H12"/>
    <mergeCell ref="D13:H13"/>
    <mergeCell ref="D14:H14"/>
    <mergeCell ref="D24:H24"/>
    <mergeCell ref="D15:H15"/>
    <mergeCell ref="D16:H16"/>
    <mergeCell ref="B17:B24"/>
    <mergeCell ref="D17:H17"/>
    <mergeCell ref="D18:H18"/>
    <mergeCell ref="D19:F19"/>
    <mergeCell ref="G19:H19"/>
    <mergeCell ref="D20:H20"/>
    <mergeCell ref="D21:H21"/>
    <mergeCell ref="D23:H23"/>
    <mergeCell ref="D22:H22"/>
  </mergeCells>
  <phoneticPr fontId="2"/>
  <conditionalFormatting sqref="F5 D6:H21 D23:H24">
    <cfRule type="containsBlanks" dxfId="8" priority="2">
      <formula>LEN(TRIM(D5))=0</formula>
    </cfRule>
  </conditionalFormatting>
  <conditionalFormatting sqref="D22:H22">
    <cfRule type="containsBlanks" dxfId="7" priority="1">
      <formula>LEN(TRIM(D22))=0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B1:CI39"/>
  <sheetViews>
    <sheetView showGridLines="0" tabSelected="1" view="pageLayout" topLeftCell="A3" zoomScaleNormal="100" zoomScaleSheetLayoutView="85" workbookViewId="0">
      <selection activeCell="W19" sqref="W19:Y38"/>
    </sheetView>
  </sheetViews>
  <sheetFormatPr defaultColWidth="3.125" defaultRowHeight="15" customHeight="1"/>
  <cols>
    <col min="1" max="1" width="1.25" style="7" customWidth="1"/>
    <col min="2" max="44" width="3.125" style="7"/>
    <col min="45" max="45" width="1.75" style="7" customWidth="1"/>
    <col min="46" max="71" width="3.125" style="7"/>
    <col min="72" max="72" width="3.125" style="7" customWidth="1"/>
    <col min="73" max="16384" width="3.125" style="7"/>
  </cols>
  <sheetData>
    <row r="1" spans="2:87" ht="7.5" customHeight="1"/>
    <row r="2" spans="2:87" ht="15" customHeight="1">
      <c r="B2" s="304" t="s">
        <v>103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6"/>
      <c r="V2" s="320" t="s">
        <v>17</v>
      </c>
      <c r="W2" s="321"/>
      <c r="X2" s="321"/>
      <c r="Y2" s="321"/>
      <c r="Z2" s="307"/>
      <c r="AA2" s="302"/>
      <c r="AB2" s="302"/>
      <c r="AC2" s="302"/>
      <c r="AD2" s="303"/>
      <c r="AE2" s="320" t="s">
        <v>18</v>
      </c>
      <c r="AF2" s="321"/>
      <c r="AG2" s="321"/>
      <c r="AH2" s="321"/>
      <c r="AI2" s="307"/>
      <c r="AJ2" s="302"/>
      <c r="AK2" s="302"/>
      <c r="AL2" s="302"/>
      <c r="AM2" s="322" t="s">
        <v>128</v>
      </c>
      <c r="AN2" s="322"/>
      <c r="AO2" s="302"/>
      <c r="AP2" s="302"/>
      <c r="AQ2" s="302"/>
      <c r="AR2" s="303"/>
      <c r="AT2" s="304" t="s">
        <v>144</v>
      </c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</row>
    <row r="3" spans="2:87" ht="15" customHeight="1"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AE3" s="305" t="s">
        <v>125</v>
      </c>
      <c r="AF3" s="306"/>
      <c r="AG3" s="306"/>
      <c r="AH3" s="306"/>
      <c r="AI3" s="306"/>
      <c r="AJ3" s="306"/>
      <c r="AK3" s="306"/>
      <c r="AL3" s="307"/>
      <c r="AM3" s="302"/>
      <c r="AN3" s="302"/>
      <c r="AO3" s="302"/>
      <c r="AP3" s="302"/>
      <c r="AQ3" s="302"/>
      <c r="AR3" s="303"/>
      <c r="AT3" s="304"/>
      <c r="AU3" s="304"/>
      <c r="AV3" s="304"/>
      <c r="AW3" s="304"/>
      <c r="AX3" s="304"/>
      <c r="AY3" s="304"/>
      <c r="AZ3" s="304"/>
      <c r="BA3" s="304"/>
      <c r="BB3" s="304"/>
      <c r="BC3" s="304"/>
      <c r="BD3" s="304"/>
      <c r="BE3" s="304"/>
      <c r="BF3" s="304"/>
      <c r="BG3" s="304"/>
      <c r="BH3" s="304"/>
      <c r="BI3" s="304"/>
      <c r="BJ3" s="304"/>
      <c r="BK3" s="304"/>
      <c r="BL3" s="304"/>
      <c r="BM3" s="304"/>
      <c r="BN3" s="304"/>
      <c r="BO3" s="304"/>
      <c r="BP3" s="304"/>
      <c r="BQ3" s="304"/>
      <c r="BR3" s="304"/>
      <c r="BS3" s="304"/>
    </row>
    <row r="4" spans="2:87" ht="7.5" customHeight="1"/>
    <row r="5" spans="2:87" s="8" customFormat="1" ht="15" customHeight="1">
      <c r="B5" s="308" t="s">
        <v>19</v>
      </c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10"/>
      <c r="Q5" s="311" t="s">
        <v>119</v>
      </c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  <c r="AD5" s="313"/>
      <c r="AE5" s="314" t="s">
        <v>120</v>
      </c>
      <c r="AF5" s="315"/>
      <c r="AG5" s="315"/>
      <c r="AH5" s="315"/>
      <c r="AI5" s="315"/>
      <c r="AJ5" s="315"/>
      <c r="AK5" s="315"/>
      <c r="AL5" s="315"/>
      <c r="AM5" s="315"/>
      <c r="AN5" s="315"/>
      <c r="AO5" s="315"/>
      <c r="AP5" s="315"/>
      <c r="AQ5" s="315"/>
      <c r="AR5" s="316"/>
      <c r="AT5" s="317" t="s">
        <v>19</v>
      </c>
      <c r="AU5" s="318"/>
      <c r="AV5" s="318"/>
      <c r="AW5" s="318"/>
      <c r="AX5" s="318"/>
      <c r="AY5" s="318"/>
      <c r="AZ5" s="318"/>
      <c r="BA5" s="318"/>
      <c r="BB5" s="318"/>
      <c r="BC5" s="318"/>
      <c r="BD5" s="318"/>
      <c r="BE5" s="318"/>
      <c r="BF5" s="318"/>
      <c r="BG5" s="318"/>
      <c r="BH5" s="319"/>
    </row>
    <row r="6" spans="2:87" s="10" customFormat="1" ht="15" customHeight="1">
      <c r="B6" s="243"/>
      <c r="C6" s="245" t="s">
        <v>20</v>
      </c>
      <c r="D6" s="245"/>
      <c r="E6" s="246"/>
      <c r="F6" s="247" t="str">
        <f>基本情報入力!D5&amp;基本情報入力!F5&amp;基本情報入力!H5</f>
        <v>日総総契第号</v>
      </c>
      <c r="G6" s="248"/>
      <c r="H6" s="248"/>
      <c r="I6" s="248"/>
      <c r="J6" s="248"/>
      <c r="K6" s="248"/>
      <c r="L6" s="248"/>
      <c r="M6" s="248"/>
      <c r="N6" s="248"/>
      <c r="O6" s="248"/>
      <c r="P6" s="249"/>
      <c r="Q6" s="276"/>
      <c r="R6" s="245" t="s">
        <v>21</v>
      </c>
      <c r="S6" s="245"/>
      <c r="T6" s="246"/>
      <c r="U6" s="286">
        <f>基本情報入力!D10</f>
        <v>0</v>
      </c>
      <c r="V6" s="287"/>
      <c r="W6" s="287"/>
      <c r="X6" s="287"/>
      <c r="Y6" s="287"/>
      <c r="Z6" s="287"/>
      <c r="AA6" s="287"/>
      <c r="AB6" s="287"/>
      <c r="AC6" s="287"/>
      <c r="AD6" s="287"/>
      <c r="AE6" s="295"/>
      <c r="AF6" s="288" t="s">
        <v>21</v>
      </c>
      <c r="AG6" s="288"/>
      <c r="AH6" s="289"/>
      <c r="AI6" s="273" t="str">
        <f>IF(基本情報入力!D17="","＊＊＊＊＊＊＊＊",基本情報入力!D17)</f>
        <v>＊＊＊＊＊＊＊＊</v>
      </c>
      <c r="AJ6" s="290"/>
      <c r="AK6" s="290"/>
      <c r="AL6" s="290"/>
      <c r="AM6" s="290"/>
      <c r="AN6" s="290"/>
      <c r="AO6" s="290"/>
      <c r="AP6" s="290"/>
      <c r="AQ6" s="290"/>
      <c r="AR6" s="290"/>
      <c r="AT6" s="9"/>
      <c r="AU6" s="245" t="s">
        <v>20</v>
      </c>
      <c r="AV6" s="245"/>
      <c r="AW6" s="246"/>
      <c r="AX6" s="247" t="str">
        <f>F6</f>
        <v>日総総契第号</v>
      </c>
      <c r="AY6" s="248"/>
      <c r="AZ6" s="248"/>
      <c r="BA6" s="248"/>
      <c r="BB6" s="248"/>
      <c r="BC6" s="248"/>
      <c r="BD6" s="248"/>
      <c r="BE6" s="248"/>
      <c r="BF6" s="248"/>
      <c r="BG6" s="248"/>
      <c r="BH6" s="249"/>
    </row>
    <row r="7" spans="2:87" s="10" customFormat="1" ht="15" customHeight="1">
      <c r="B7" s="243"/>
      <c r="C7" s="245" t="s">
        <v>22</v>
      </c>
      <c r="D7" s="245"/>
      <c r="E7" s="246"/>
      <c r="F7" s="257">
        <f>基本情報入力!D6</f>
        <v>0</v>
      </c>
      <c r="G7" s="257"/>
      <c r="H7" s="257"/>
      <c r="I7" s="257"/>
      <c r="J7" s="257"/>
      <c r="K7" s="257"/>
      <c r="L7" s="257"/>
      <c r="M7" s="257"/>
      <c r="N7" s="257"/>
      <c r="O7" s="257"/>
      <c r="P7" s="258"/>
      <c r="Q7" s="276"/>
      <c r="R7" s="245" t="s">
        <v>23</v>
      </c>
      <c r="S7" s="245"/>
      <c r="T7" s="246"/>
      <c r="U7" s="286" t="str">
        <f>基本情報入力!D11&amp;"　"&amp;基本情報入力!G11</f>
        <v>　</v>
      </c>
      <c r="V7" s="287"/>
      <c r="W7" s="287"/>
      <c r="X7" s="287"/>
      <c r="Y7" s="287"/>
      <c r="Z7" s="287"/>
      <c r="AA7" s="287"/>
      <c r="AB7" s="287"/>
      <c r="AC7" s="287"/>
      <c r="AD7" s="287"/>
      <c r="AE7" s="295"/>
      <c r="AF7" s="297" t="s">
        <v>24</v>
      </c>
      <c r="AG7" s="298"/>
      <c r="AH7" s="299"/>
      <c r="AI7" s="271" t="str">
        <f>IF(基本情報入力!D18="","＊＊＊＊＊＊＊＊",基本情報入力!D18)</f>
        <v>＊＊＊＊＊＊＊＊</v>
      </c>
      <c r="AJ7" s="272"/>
      <c r="AK7" s="272"/>
      <c r="AL7" s="272"/>
      <c r="AM7" s="272"/>
      <c r="AN7" s="272"/>
      <c r="AO7" s="272"/>
      <c r="AP7" s="272"/>
      <c r="AQ7" s="272"/>
      <c r="AR7" s="273"/>
      <c r="AT7" s="9"/>
      <c r="AU7" s="245" t="s">
        <v>22</v>
      </c>
      <c r="AV7" s="245"/>
      <c r="AW7" s="246"/>
      <c r="AX7" s="257">
        <f>F7</f>
        <v>0</v>
      </c>
      <c r="AY7" s="257"/>
      <c r="AZ7" s="257"/>
      <c r="BA7" s="257"/>
      <c r="BB7" s="257"/>
      <c r="BC7" s="257"/>
      <c r="BD7" s="257"/>
      <c r="BE7" s="257"/>
      <c r="BF7" s="257"/>
      <c r="BG7" s="257"/>
      <c r="BH7" s="258"/>
    </row>
    <row r="8" spans="2:87" s="10" customFormat="1" ht="15" customHeight="1">
      <c r="B8" s="243"/>
      <c r="C8" s="245"/>
      <c r="D8" s="245"/>
      <c r="E8" s="246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5"/>
      <c r="Q8" s="276"/>
      <c r="R8" s="245" t="s">
        <v>25</v>
      </c>
      <c r="S8" s="245"/>
      <c r="T8" s="246"/>
      <c r="U8" s="286" t="str">
        <f>ASC(基本情報入力!D12)</f>
        <v/>
      </c>
      <c r="V8" s="287"/>
      <c r="W8" s="287"/>
      <c r="X8" s="287"/>
      <c r="Y8" s="287"/>
      <c r="Z8" s="287"/>
      <c r="AA8" s="287"/>
      <c r="AB8" s="287"/>
      <c r="AC8" s="287"/>
      <c r="AD8" s="287"/>
      <c r="AE8" s="295"/>
      <c r="AF8" s="288" t="s">
        <v>23</v>
      </c>
      <c r="AG8" s="288"/>
      <c r="AH8" s="289"/>
      <c r="AI8" s="273" t="str">
        <f>IF(基本情報入力!D19="","＊＊＊＊＊＊＊＊",基本情報入力!D19&amp;"　"&amp;基本情報入力!G19)</f>
        <v>＊＊＊＊＊＊＊＊</v>
      </c>
      <c r="AJ8" s="290"/>
      <c r="AK8" s="290"/>
      <c r="AL8" s="290"/>
      <c r="AM8" s="290"/>
      <c r="AN8" s="290"/>
      <c r="AO8" s="290"/>
      <c r="AP8" s="290"/>
      <c r="AQ8" s="290"/>
      <c r="AR8" s="290"/>
      <c r="AT8" s="9"/>
      <c r="AU8" s="245"/>
      <c r="AV8" s="245"/>
      <c r="AW8" s="246"/>
      <c r="AX8" s="274"/>
      <c r="AY8" s="274"/>
      <c r="AZ8" s="274"/>
      <c r="BA8" s="274"/>
      <c r="BB8" s="274"/>
      <c r="BC8" s="274"/>
      <c r="BD8" s="274"/>
      <c r="BE8" s="274"/>
      <c r="BF8" s="274"/>
      <c r="BG8" s="274"/>
      <c r="BH8" s="275"/>
    </row>
    <row r="9" spans="2:87" s="10" customFormat="1" ht="15" customHeight="1">
      <c r="B9" s="243"/>
      <c r="C9" s="245"/>
      <c r="D9" s="245"/>
      <c r="E9" s="246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1"/>
      <c r="Q9" s="276"/>
      <c r="R9" s="291" t="s">
        <v>26</v>
      </c>
      <c r="S9" s="291"/>
      <c r="T9" s="292"/>
      <c r="U9" s="293">
        <f>基本情報入力!D13</f>
        <v>0</v>
      </c>
      <c r="V9" s="294"/>
      <c r="W9" s="294"/>
      <c r="X9" s="294"/>
      <c r="Y9" s="294"/>
      <c r="Z9" s="294"/>
      <c r="AA9" s="294"/>
      <c r="AB9" s="294"/>
      <c r="AC9" s="294"/>
      <c r="AD9" s="294"/>
      <c r="AE9" s="295"/>
      <c r="AF9" s="288" t="s">
        <v>25</v>
      </c>
      <c r="AG9" s="288"/>
      <c r="AH9" s="289"/>
      <c r="AI9" s="273" t="str">
        <f>IF(基本情報入力!D20="","＊＊＊＊＊＊＊＊",基本情報入力!D20)</f>
        <v>＊＊＊＊＊＊＊＊</v>
      </c>
      <c r="AJ9" s="290"/>
      <c r="AK9" s="290"/>
      <c r="AL9" s="290"/>
      <c r="AM9" s="290"/>
      <c r="AN9" s="290"/>
      <c r="AO9" s="290"/>
      <c r="AP9" s="290"/>
      <c r="AQ9" s="290"/>
      <c r="AR9" s="290"/>
      <c r="AT9" s="11"/>
      <c r="AU9" s="245"/>
      <c r="AV9" s="245"/>
      <c r="AW9" s="246"/>
      <c r="AX9" s="260"/>
      <c r="AY9" s="260"/>
      <c r="AZ9" s="260"/>
      <c r="BA9" s="260"/>
      <c r="BB9" s="260"/>
      <c r="BC9" s="260"/>
      <c r="BD9" s="260"/>
      <c r="BE9" s="260"/>
      <c r="BF9" s="260"/>
      <c r="BG9" s="260"/>
      <c r="BH9" s="261"/>
    </row>
    <row r="10" spans="2:87" s="10" customFormat="1" ht="15" customHeight="1">
      <c r="B10" s="243"/>
      <c r="C10" s="250" t="s">
        <v>27</v>
      </c>
      <c r="D10" s="251"/>
      <c r="E10" s="252"/>
      <c r="F10" s="256">
        <f>基本情報入力!D7</f>
        <v>0</v>
      </c>
      <c r="G10" s="257"/>
      <c r="H10" s="257"/>
      <c r="I10" s="257"/>
      <c r="J10" s="257"/>
      <c r="K10" s="257"/>
      <c r="L10" s="257"/>
      <c r="M10" s="257"/>
      <c r="N10" s="257"/>
      <c r="O10" s="257"/>
      <c r="P10" s="258"/>
      <c r="Q10" s="276"/>
      <c r="R10" s="12"/>
      <c r="S10" s="262" t="s">
        <v>28</v>
      </c>
      <c r="T10" s="263"/>
      <c r="U10" s="264">
        <f>基本情報入力!D14</f>
        <v>0</v>
      </c>
      <c r="V10" s="265"/>
      <c r="W10" s="265"/>
      <c r="X10" s="265"/>
      <c r="Y10" s="265"/>
      <c r="Z10" s="265"/>
      <c r="AA10" s="265"/>
      <c r="AB10" s="265"/>
      <c r="AC10" s="265"/>
      <c r="AD10" s="265"/>
      <c r="AE10" s="295"/>
      <c r="AF10" s="266" t="s">
        <v>26</v>
      </c>
      <c r="AG10" s="266"/>
      <c r="AH10" s="267"/>
      <c r="AI10" s="268" t="str">
        <f>IF(基本情報入力!D21="","＊＊＊＊＊＊＊＊",基本情報入力!D21)</f>
        <v>＊＊＊＊＊＊＊＊</v>
      </c>
      <c r="AJ10" s="269"/>
      <c r="AK10" s="269"/>
      <c r="AL10" s="269"/>
      <c r="AM10" s="269"/>
      <c r="AN10" s="269"/>
      <c r="AO10" s="269"/>
      <c r="AP10" s="269"/>
      <c r="AQ10" s="269"/>
      <c r="AR10" s="270"/>
      <c r="AT10" s="11"/>
      <c r="AU10" s="250" t="s">
        <v>27</v>
      </c>
      <c r="AV10" s="251"/>
      <c r="AW10" s="252"/>
      <c r="AX10" s="256">
        <f>F10</f>
        <v>0</v>
      </c>
      <c r="AY10" s="257"/>
      <c r="AZ10" s="257"/>
      <c r="BA10" s="257"/>
      <c r="BB10" s="257"/>
      <c r="BC10" s="257"/>
      <c r="BD10" s="257"/>
      <c r="BE10" s="257"/>
      <c r="BF10" s="257"/>
      <c r="BG10" s="257"/>
      <c r="BH10" s="258"/>
    </row>
    <row r="11" spans="2:87" s="10" customFormat="1" ht="15" customHeight="1">
      <c r="B11" s="243"/>
      <c r="C11" s="253"/>
      <c r="D11" s="254"/>
      <c r="E11" s="255"/>
      <c r="F11" s="259"/>
      <c r="G11" s="260"/>
      <c r="H11" s="260"/>
      <c r="I11" s="260"/>
      <c r="J11" s="260"/>
      <c r="K11" s="260"/>
      <c r="L11" s="260"/>
      <c r="M11" s="260"/>
      <c r="N11" s="260"/>
      <c r="O11" s="260"/>
      <c r="P11" s="261"/>
      <c r="Q11" s="276"/>
      <c r="R11" s="12"/>
      <c r="S11" s="262" t="s">
        <v>122</v>
      </c>
      <c r="T11" s="263"/>
      <c r="U11" s="264">
        <f>基本情報入力!D15</f>
        <v>0</v>
      </c>
      <c r="V11" s="265"/>
      <c r="W11" s="265"/>
      <c r="X11" s="265"/>
      <c r="Y11" s="265"/>
      <c r="Z11" s="265"/>
      <c r="AA11" s="265"/>
      <c r="AB11" s="265"/>
      <c r="AC11" s="265"/>
      <c r="AD11" s="265"/>
      <c r="AE11" s="295"/>
      <c r="AF11" s="13"/>
      <c r="AG11" s="281" t="s">
        <v>28</v>
      </c>
      <c r="AH11" s="282"/>
      <c r="AI11" s="283" t="str">
        <f>IF(基本情報入力!D22="","＊＊＊＊＊＊＊＊",基本情報入力!D22)</f>
        <v>＊＊＊＊＊＊＊＊</v>
      </c>
      <c r="AJ11" s="284"/>
      <c r="AK11" s="284"/>
      <c r="AL11" s="284"/>
      <c r="AM11" s="284"/>
      <c r="AN11" s="284"/>
      <c r="AO11" s="284"/>
      <c r="AP11" s="284"/>
      <c r="AQ11" s="284"/>
      <c r="AR11" s="285"/>
      <c r="AT11" s="11"/>
      <c r="AU11" s="253"/>
      <c r="AV11" s="254"/>
      <c r="AW11" s="255"/>
      <c r="AX11" s="259"/>
      <c r="AY11" s="260"/>
      <c r="AZ11" s="260"/>
      <c r="BA11" s="260"/>
      <c r="BB11" s="260"/>
      <c r="BC11" s="260"/>
      <c r="BD11" s="260"/>
      <c r="BE11" s="260"/>
      <c r="BF11" s="260"/>
      <c r="BG11" s="260"/>
      <c r="BH11" s="261"/>
    </row>
    <row r="12" spans="2:87" s="10" customFormat="1" ht="15" customHeight="1">
      <c r="B12" s="244"/>
      <c r="C12" s="245" t="s">
        <v>29</v>
      </c>
      <c r="D12" s="245"/>
      <c r="E12" s="246"/>
      <c r="F12" s="278">
        <f>基本情報入力!D8</f>
        <v>0</v>
      </c>
      <c r="G12" s="279"/>
      <c r="H12" s="279"/>
      <c r="I12" s="279"/>
      <c r="J12" s="279"/>
      <c r="K12" s="80" t="s">
        <v>128</v>
      </c>
      <c r="L12" s="279">
        <f>基本情報入力!D9</f>
        <v>0</v>
      </c>
      <c r="M12" s="279"/>
      <c r="N12" s="279"/>
      <c r="O12" s="279"/>
      <c r="P12" s="280"/>
      <c r="Q12" s="277"/>
      <c r="R12" s="75"/>
      <c r="S12" s="300" t="s">
        <v>118</v>
      </c>
      <c r="T12" s="301"/>
      <c r="U12" s="236">
        <f>基本情報入力!D16</f>
        <v>0</v>
      </c>
      <c r="V12" s="237"/>
      <c r="W12" s="237"/>
      <c r="X12" s="237"/>
      <c r="Y12" s="237"/>
      <c r="Z12" s="237"/>
      <c r="AA12" s="237"/>
      <c r="AB12" s="237"/>
      <c r="AC12" s="237"/>
      <c r="AD12" s="237"/>
      <c r="AE12" s="296"/>
      <c r="AF12" s="15"/>
      <c r="AG12" s="238" t="s">
        <v>127</v>
      </c>
      <c r="AH12" s="239"/>
      <c r="AI12" s="240" t="str">
        <f>IF(基本情報入力!D23="","＊＊＊＊＊＊＊＊",基本情報入力!D23&amp;"/"&amp;基本情報入力!D24)</f>
        <v>＊＊＊＊＊＊＊＊</v>
      </c>
      <c r="AJ12" s="241"/>
      <c r="AK12" s="241"/>
      <c r="AL12" s="241"/>
      <c r="AM12" s="241"/>
      <c r="AN12" s="241"/>
      <c r="AO12" s="241"/>
      <c r="AP12" s="241"/>
      <c r="AQ12" s="241"/>
      <c r="AR12" s="242"/>
      <c r="AT12" s="14"/>
      <c r="AU12" s="245" t="s">
        <v>29</v>
      </c>
      <c r="AV12" s="245"/>
      <c r="AW12" s="246"/>
      <c r="AX12" s="278">
        <f>F12</f>
        <v>0</v>
      </c>
      <c r="AY12" s="279"/>
      <c r="AZ12" s="279"/>
      <c r="BA12" s="279"/>
      <c r="BB12" s="279"/>
      <c r="BC12" s="80" t="s">
        <v>128</v>
      </c>
      <c r="BD12" s="278">
        <f>L12</f>
        <v>0</v>
      </c>
      <c r="BE12" s="279"/>
      <c r="BF12" s="279"/>
      <c r="BG12" s="279"/>
      <c r="BH12" s="280"/>
    </row>
    <row r="13" spans="2:87" ht="7.5" customHeight="1"/>
    <row r="14" spans="2:87" ht="15" customHeight="1">
      <c r="B14" s="224" t="s">
        <v>129</v>
      </c>
      <c r="C14" s="197" t="s">
        <v>30</v>
      </c>
      <c r="D14" s="226"/>
      <c r="E14" s="226"/>
      <c r="F14" s="198"/>
      <c r="G14" s="197" t="s">
        <v>31</v>
      </c>
      <c r="H14" s="226"/>
      <c r="I14" s="226"/>
      <c r="J14" s="198"/>
      <c r="K14" s="189" t="s">
        <v>32</v>
      </c>
      <c r="L14" s="185"/>
      <c r="M14" s="186"/>
      <c r="N14" s="228" t="s">
        <v>33</v>
      </c>
      <c r="O14" s="229"/>
      <c r="P14" s="230"/>
      <c r="Q14" s="226" t="s">
        <v>145</v>
      </c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198"/>
      <c r="AF14" s="185" t="s">
        <v>34</v>
      </c>
      <c r="AG14" s="185"/>
      <c r="AH14" s="186"/>
      <c r="AI14" s="189" t="s">
        <v>121</v>
      </c>
      <c r="AJ14" s="185"/>
      <c r="AK14" s="185"/>
      <c r="AL14" s="186"/>
      <c r="AM14" s="191" t="s">
        <v>146</v>
      </c>
      <c r="AN14" s="192"/>
      <c r="AO14" s="192"/>
      <c r="AP14" s="193"/>
      <c r="AQ14" s="197" t="s">
        <v>35</v>
      </c>
      <c r="AR14" s="198"/>
      <c r="AT14" s="201" t="s">
        <v>129</v>
      </c>
      <c r="AU14" s="203" t="s">
        <v>36</v>
      </c>
      <c r="AV14" s="204"/>
      <c r="AW14" s="204"/>
      <c r="AX14" s="204"/>
      <c r="AY14" s="205"/>
      <c r="AZ14" s="150" t="s">
        <v>37</v>
      </c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4" t="s">
        <v>130</v>
      </c>
      <c r="BY14" s="154"/>
      <c r="BZ14" s="154"/>
      <c r="CA14" s="154"/>
      <c r="CB14" s="154"/>
      <c r="CC14" s="154"/>
      <c r="CD14" s="154"/>
      <c r="CE14" s="155"/>
      <c r="CF14" s="156" t="s">
        <v>147</v>
      </c>
      <c r="CG14" s="157"/>
      <c r="CH14" s="157"/>
      <c r="CI14" s="158"/>
    </row>
    <row r="15" spans="2:87" ht="15" customHeight="1">
      <c r="B15" s="225"/>
      <c r="C15" s="199"/>
      <c r="D15" s="227"/>
      <c r="E15" s="227"/>
      <c r="F15" s="200"/>
      <c r="G15" s="199"/>
      <c r="H15" s="227"/>
      <c r="I15" s="227"/>
      <c r="J15" s="200"/>
      <c r="K15" s="190"/>
      <c r="L15" s="187"/>
      <c r="M15" s="188"/>
      <c r="N15" s="231"/>
      <c r="O15" s="232"/>
      <c r="P15" s="233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5"/>
      <c r="AF15" s="187"/>
      <c r="AG15" s="187"/>
      <c r="AH15" s="188"/>
      <c r="AI15" s="190"/>
      <c r="AJ15" s="187"/>
      <c r="AK15" s="187"/>
      <c r="AL15" s="188"/>
      <c r="AM15" s="194"/>
      <c r="AN15" s="195"/>
      <c r="AO15" s="195"/>
      <c r="AP15" s="196"/>
      <c r="AQ15" s="199"/>
      <c r="AR15" s="200"/>
      <c r="AT15" s="202"/>
      <c r="AU15" s="206"/>
      <c r="AV15" s="207"/>
      <c r="AW15" s="207"/>
      <c r="AX15" s="207"/>
      <c r="AY15" s="208"/>
      <c r="AZ15" s="150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  <c r="BR15" s="151"/>
      <c r="BS15" s="151"/>
      <c r="BT15" s="151"/>
      <c r="BU15" s="151"/>
      <c r="BV15" s="151"/>
      <c r="BW15" s="151"/>
      <c r="BX15" s="154"/>
      <c r="BY15" s="154"/>
      <c r="BZ15" s="154"/>
      <c r="CA15" s="154"/>
      <c r="CB15" s="154"/>
      <c r="CC15" s="154"/>
      <c r="CD15" s="154"/>
      <c r="CE15" s="155"/>
      <c r="CF15" s="159"/>
      <c r="CG15" s="160"/>
      <c r="CH15" s="160"/>
      <c r="CI15" s="161"/>
    </row>
    <row r="16" spans="2:87" ht="15" customHeight="1">
      <c r="B16" s="73"/>
      <c r="C16" s="162" t="s">
        <v>38</v>
      </c>
      <c r="D16" s="163"/>
      <c r="E16" s="163"/>
      <c r="F16" s="164"/>
      <c r="G16" s="69"/>
      <c r="H16" s="74"/>
      <c r="I16" s="74"/>
      <c r="J16" s="70"/>
      <c r="K16" s="66"/>
      <c r="L16" s="67"/>
      <c r="M16" s="68"/>
      <c r="N16" s="168" t="s">
        <v>39</v>
      </c>
      <c r="O16" s="169"/>
      <c r="P16" s="170"/>
      <c r="Q16" s="172" t="s">
        <v>39</v>
      </c>
      <c r="R16" s="172"/>
      <c r="S16" s="174"/>
      <c r="T16" s="175" t="s">
        <v>40</v>
      </c>
      <c r="U16" s="176"/>
      <c r="V16" s="176"/>
      <c r="W16" s="176"/>
      <c r="X16" s="176"/>
      <c r="Y16" s="177"/>
      <c r="Z16" s="178" t="s">
        <v>41</v>
      </c>
      <c r="AA16" s="172"/>
      <c r="AB16" s="174"/>
      <c r="AC16" s="178" t="s">
        <v>42</v>
      </c>
      <c r="AD16" s="172"/>
      <c r="AE16" s="173"/>
      <c r="AF16" s="67"/>
      <c r="AG16" s="67"/>
      <c r="AH16" s="68"/>
      <c r="AI16" s="66"/>
      <c r="AJ16" s="67"/>
      <c r="AK16" s="67"/>
      <c r="AL16" s="68"/>
      <c r="AM16" s="66"/>
      <c r="AN16" s="67"/>
      <c r="AO16" s="67"/>
      <c r="AP16" s="68"/>
      <c r="AQ16" s="69"/>
      <c r="AR16" s="70"/>
      <c r="AT16" s="71"/>
      <c r="AU16" s="77"/>
      <c r="AV16" s="78"/>
      <c r="AW16" s="78"/>
      <c r="AX16" s="78"/>
      <c r="AY16" s="79"/>
      <c r="AZ16" s="179" t="s">
        <v>43</v>
      </c>
      <c r="BA16" s="180"/>
      <c r="BB16" s="180"/>
      <c r="BC16" s="180"/>
      <c r="BD16" s="180"/>
      <c r="BE16" s="180"/>
      <c r="BF16" s="180"/>
      <c r="BG16" s="181"/>
      <c r="BH16" s="179" t="s">
        <v>131</v>
      </c>
      <c r="BI16" s="180"/>
      <c r="BJ16" s="180"/>
      <c r="BK16" s="180"/>
      <c r="BL16" s="180"/>
      <c r="BM16" s="180"/>
      <c r="BN16" s="180"/>
      <c r="BO16" s="181"/>
      <c r="BP16" s="179" t="s">
        <v>132</v>
      </c>
      <c r="BQ16" s="180"/>
      <c r="BR16" s="180"/>
      <c r="BS16" s="180"/>
      <c r="BT16" s="180"/>
      <c r="BU16" s="180"/>
      <c r="BV16" s="180"/>
      <c r="BW16" s="181"/>
      <c r="BX16" s="179" t="s">
        <v>133</v>
      </c>
      <c r="BY16" s="180"/>
      <c r="BZ16" s="180"/>
      <c r="CA16" s="181"/>
      <c r="CB16" s="179" t="s">
        <v>44</v>
      </c>
      <c r="CC16" s="180"/>
      <c r="CD16" s="180"/>
      <c r="CE16" s="212"/>
      <c r="CF16" s="63"/>
      <c r="CG16" s="64"/>
      <c r="CH16" s="64"/>
      <c r="CI16" s="65"/>
    </row>
    <row r="17" spans="2:87" ht="15" customHeight="1">
      <c r="B17" s="45"/>
      <c r="C17" s="162"/>
      <c r="D17" s="163"/>
      <c r="E17" s="163"/>
      <c r="F17" s="164"/>
      <c r="G17" s="46"/>
      <c r="H17" s="47"/>
      <c r="I17" s="47"/>
      <c r="J17" s="48"/>
      <c r="K17" s="49"/>
      <c r="L17" s="50"/>
      <c r="M17" s="51"/>
      <c r="N17" s="171"/>
      <c r="O17" s="172"/>
      <c r="P17" s="173"/>
      <c r="Q17" s="172"/>
      <c r="R17" s="172"/>
      <c r="S17" s="174"/>
      <c r="T17" s="215" t="s">
        <v>126</v>
      </c>
      <c r="U17" s="163"/>
      <c r="V17" s="216"/>
      <c r="W17" s="215" t="s">
        <v>134</v>
      </c>
      <c r="X17" s="163"/>
      <c r="Y17" s="216"/>
      <c r="Z17" s="178"/>
      <c r="AA17" s="172"/>
      <c r="AB17" s="174"/>
      <c r="AC17" s="178"/>
      <c r="AD17" s="172"/>
      <c r="AE17" s="173"/>
      <c r="AF17" s="50"/>
      <c r="AG17" s="50"/>
      <c r="AH17" s="51"/>
      <c r="AI17" s="49"/>
      <c r="AJ17" s="50"/>
      <c r="AK17" s="50"/>
      <c r="AL17" s="51"/>
      <c r="AM17" s="49"/>
      <c r="AN17" s="50"/>
      <c r="AO17" s="50"/>
      <c r="AP17" s="51"/>
      <c r="AQ17" s="46"/>
      <c r="AR17" s="48"/>
      <c r="AT17" s="16"/>
      <c r="AU17" s="217"/>
      <c r="AV17" s="218"/>
      <c r="AW17" s="218"/>
      <c r="AX17" s="218"/>
      <c r="AY17" s="219"/>
      <c r="AZ17" s="182"/>
      <c r="BA17" s="183"/>
      <c r="BB17" s="183"/>
      <c r="BC17" s="183"/>
      <c r="BD17" s="183"/>
      <c r="BE17" s="183"/>
      <c r="BF17" s="183"/>
      <c r="BG17" s="184"/>
      <c r="BH17" s="182"/>
      <c r="BI17" s="183"/>
      <c r="BJ17" s="183"/>
      <c r="BK17" s="183"/>
      <c r="BL17" s="183"/>
      <c r="BM17" s="183"/>
      <c r="BN17" s="183"/>
      <c r="BO17" s="184"/>
      <c r="BP17" s="182"/>
      <c r="BQ17" s="183"/>
      <c r="BR17" s="183"/>
      <c r="BS17" s="183"/>
      <c r="BT17" s="183"/>
      <c r="BU17" s="183"/>
      <c r="BV17" s="183"/>
      <c r="BW17" s="184"/>
      <c r="BX17" s="209"/>
      <c r="BY17" s="210"/>
      <c r="BZ17" s="210"/>
      <c r="CA17" s="211"/>
      <c r="CB17" s="209"/>
      <c r="CC17" s="210"/>
      <c r="CD17" s="210"/>
      <c r="CE17" s="213"/>
      <c r="CF17" s="18"/>
      <c r="CG17" s="19"/>
      <c r="CH17" s="19"/>
      <c r="CI17" s="20"/>
    </row>
    <row r="18" spans="2:87" s="17" customFormat="1" ht="13.5" customHeight="1">
      <c r="B18" s="52"/>
      <c r="C18" s="165"/>
      <c r="D18" s="166"/>
      <c r="E18" s="166"/>
      <c r="F18" s="167"/>
      <c r="G18" s="53"/>
      <c r="H18" s="54"/>
      <c r="I18" s="54"/>
      <c r="J18" s="55"/>
      <c r="K18" s="56"/>
      <c r="L18" s="72" t="s">
        <v>135</v>
      </c>
      <c r="M18" s="57"/>
      <c r="N18" s="56"/>
      <c r="O18" s="72" t="s">
        <v>136</v>
      </c>
      <c r="P18" s="57"/>
      <c r="Q18" s="58"/>
      <c r="R18" s="72" t="s">
        <v>137</v>
      </c>
      <c r="S18" s="76"/>
      <c r="T18" s="59"/>
      <c r="U18" s="72" t="s">
        <v>138</v>
      </c>
      <c r="V18" s="61"/>
      <c r="W18" s="60"/>
      <c r="X18" s="72" t="s">
        <v>139</v>
      </c>
      <c r="Y18" s="60"/>
      <c r="Z18" s="59"/>
      <c r="AA18" s="72" t="s">
        <v>140</v>
      </c>
      <c r="AB18" s="61"/>
      <c r="AC18" s="59"/>
      <c r="AD18" s="72" t="s">
        <v>141</v>
      </c>
      <c r="AE18" s="62"/>
      <c r="AF18" s="58"/>
      <c r="AG18" s="72" t="s">
        <v>142</v>
      </c>
      <c r="AH18" s="57"/>
      <c r="AI18" s="56"/>
      <c r="AJ18" s="223" t="s">
        <v>143</v>
      </c>
      <c r="AK18" s="223"/>
      <c r="AL18" s="55"/>
      <c r="AM18" s="56"/>
      <c r="AN18" s="58"/>
      <c r="AO18" s="58"/>
      <c r="AP18" s="57"/>
      <c r="AQ18" s="53"/>
      <c r="AR18" s="55"/>
      <c r="AT18" s="21"/>
      <c r="AU18" s="220"/>
      <c r="AV18" s="221"/>
      <c r="AW18" s="221"/>
      <c r="AX18" s="221"/>
      <c r="AY18" s="222"/>
      <c r="AZ18" s="152" t="s">
        <v>45</v>
      </c>
      <c r="BA18" s="153"/>
      <c r="BB18" s="153"/>
      <c r="BC18" s="153"/>
      <c r="BD18" s="153" t="s">
        <v>46</v>
      </c>
      <c r="BE18" s="153"/>
      <c r="BF18" s="153"/>
      <c r="BG18" s="153"/>
      <c r="BH18" s="153" t="s">
        <v>45</v>
      </c>
      <c r="BI18" s="153"/>
      <c r="BJ18" s="153"/>
      <c r="BK18" s="153"/>
      <c r="BL18" s="153" t="s">
        <v>46</v>
      </c>
      <c r="BM18" s="153"/>
      <c r="BN18" s="153"/>
      <c r="BO18" s="153"/>
      <c r="BP18" s="153" t="s">
        <v>45</v>
      </c>
      <c r="BQ18" s="153"/>
      <c r="BR18" s="153"/>
      <c r="BS18" s="153"/>
      <c r="BT18" s="153" t="s">
        <v>46</v>
      </c>
      <c r="BU18" s="153"/>
      <c r="BV18" s="153"/>
      <c r="BW18" s="153"/>
      <c r="BX18" s="182"/>
      <c r="BY18" s="183"/>
      <c r="BZ18" s="183"/>
      <c r="CA18" s="184"/>
      <c r="CB18" s="182"/>
      <c r="CC18" s="183"/>
      <c r="CD18" s="183"/>
      <c r="CE18" s="214"/>
      <c r="CF18" s="22"/>
      <c r="CG18" s="23"/>
      <c r="CH18" s="23"/>
      <c r="CI18" s="24"/>
    </row>
    <row r="19" spans="2:87" ht="16.5" customHeight="1">
      <c r="B19" s="25">
        <v>1</v>
      </c>
      <c r="C19" s="147"/>
      <c r="D19" s="148"/>
      <c r="E19" s="148"/>
      <c r="F19" s="149"/>
      <c r="G19" s="131"/>
      <c r="H19" s="131"/>
      <c r="I19" s="131"/>
      <c r="J19" s="131"/>
      <c r="K19" s="137" t="str">
        <f>IF(G19="","",VLOOKUP(G19,'51職種'!$C$6:$F$56,4,FALSE))</f>
        <v/>
      </c>
      <c r="L19" s="137"/>
      <c r="M19" s="137"/>
      <c r="N19" s="138"/>
      <c r="O19" s="138"/>
      <c r="P19" s="138"/>
      <c r="Q19" s="138"/>
      <c r="R19" s="138"/>
      <c r="S19" s="132"/>
      <c r="T19" s="139"/>
      <c r="U19" s="138"/>
      <c r="V19" s="132"/>
      <c r="W19" s="139"/>
      <c r="X19" s="138"/>
      <c r="Y19" s="132"/>
      <c r="Z19" s="139"/>
      <c r="AA19" s="138"/>
      <c r="AB19" s="140"/>
      <c r="AC19" s="134"/>
      <c r="AD19" s="138"/>
      <c r="AE19" s="138"/>
      <c r="AF19" s="122" t="str">
        <f>IF(Q19="","",IF(Q19&gt;N19,"c &gt; ｂｴﾗｰ",(Q19+(T19*1.25)+(W19*1.5)+(Z19*1.35)+(AC19*0.25))))</f>
        <v/>
      </c>
      <c r="AG19" s="123"/>
      <c r="AH19" s="124"/>
      <c r="AI19" s="125" t="str">
        <f t="shared" ref="AI19:AI38" si="0">IF(K19="","",K19*AF19)</f>
        <v/>
      </c>
      <c r="AJ19" s="126"/>
      <c r="AK19" s="126"/>
      <c r="AL19" s="127"/>
      <c r="AM19" s="125" t="str">
        <f t="shared" ref="AM19:AM38" si="1">CF19</f>
        <v/>
      </c>
      <c r="AN19" s="126"/>
      <c r="AO19" s="126"/>
      <c r="AP19" s="127"/>
      <c r="AQ19" s="113" t="str">
        <f t="shared" ref="AQ19:AQ38" si="2">IF(AM19="","",IF(AM19&gt;=AI19,"合格","要確認"))</f>
        <v/>
      </c>
      <c r="AR19" s="114"/>
      <c r="AT19" s="25">
        <v>1</v>
      </c>
      <c r="AU19" s="115" t="str">
        <f t="shared" ref="AU19:AU38" si="3">IF(C19="","",C19)</f>
        <v/>
      </c>
      <c r="AV19" s="116"/>
      <c r="AW19" s="116"/>
      <c r="AX19" s="116"/>
      <c r="AY19" s="117"/>
      <c r="AZ19" s="145"/>
      <c r="BA19" s="141"/>
      <c r="BB19" s="141"/>
      <c r="BC19" s="141"/>
      <c r="BD19" s="146">
        <f t="shared" ref="BD19:BD38" si="4">IF(AZ19="",AZ19,ROUND(AZ19*Q19/N19,0))</f>
        <v>0</v>
      </c>
      <c r="BE19" s="146"/>
      <c r="BF19" s="146"/>
      <c r="BG19" s="146"/>
      <c r="BH19" s="141"/>
      <c r="BI19" s="141"/>
      <c r="BJ19" s="141"/>
      <c r="BK19" s="141"/>
      <c r="BL19" s="146">
        <f t="shared" ref="BL19:BL38" si="5">IF(BH19="",BH19,ROUND(BH19*Q19/N19,0))</f>
        <v>0</v>
      </c>
      <c r="BM19" s="146"/>
      <c r="BN19" s="146"/>
      <c r="BO19" s="146"/>
      <c r="BP19" s="141"/>
      <c r="BQ19" s="141"/>
      <c r="BR19" s="141"/>
      <c r="BS19" s="141"/>
      <c r="BT19" s="146">
        <f t="shared" ref="BT19:BT38" si="6">IF(BP19="",BP19,ROUND(BP19*Q19/N19,0))</f>
        <v>0</v>
      </c>
      <c r="BU19" s="146"/>
      <c r="BV19" s="146"/>
      <c r="BW19" s="146"/>
      <c r="BX19" s="141"/>
      <c r="BY19" s="141"/>
      <c r="BZ19" s="141"/>
      <c r="CA19" s="141"/>
      <c r="CB19" s="141"/>
      <c r="CC19" s="141"/>
      <c r="CD19" s="141"/>
      <c r="CE19" s="142"/>
      <c r="CF19" s="143" t="str">
        <f t="shared" ref="CF19:CF38" si="7">IF(AZ19="","",BD19+BL19+BT19+BX19+CB19)</f>
        <v/>
      </c>
      <c r="CG19" s="144"/>
      <c r="CH19" s="144"/>
      <c r="CI19" s="144"/>
    </row>
    <row r="20" spans="2:87" ht="16.5" customHeight="1">
      <c r="B20" s="26">
        <v>2</v>
      </c>
      <c r="C20" s="128"/>
      <c r="D20" s="129"/>
      <c r="E20" s="129"/>
      <c r="F20" s="130"/>
      <c r="G20" s="131"/>
      <c r="H20" s="131"/>
      <c r="I20" s="131"/>
      <c r="J20" s="131"/>
      <c r="K20" s="137" t="str">
        <f>IF(G20="","",VLOOKUP(G20,'51職種'!$C$6:$F$56,4,FALSE))</f>
        <v/>
      </c>
      <c r="L20" s="137"/>
      <c r="M20" s="137"/>
      <c r="N20" s="138"/>
      <c r="O20" s="138"/>
      <c r="P20" s="138"/>
      <c r="Q20" s="138"/>
      <c r="R20" s="138"/>
      <c r="S20" s="132"/>
      <c r="T20" s="139"/>
      <c r="U20" s="138"/>
      <c r="V20" s="132"/>
      <c r="W20" s="139"/>
      <c r="X20" s="138"/>
      <c r="Y20" s="132"/>
      <c r="Z20" s="139"/>
      <c r="AA20" s="138"/>
      <c r="AB20" s="140"/>
      <c r="AC20" s="134"/>
      <c r="AD20" s="138"/>
      <c r="AE20" s="138"/>
      <c r="AF20" s="122" t="str">
        <f t="shared" ref="AF20:AF38" si="8">IF(Q20="","",IF(Q20&gt;N20,"c &gt; ｂｴﾗｰ",(Q20+(T20*1.25)+(W20*1.5)+(Z20*1.35)+(AC20*0.25))))</f>
        <v/>
      </c>
      <c r="AG20" s="123"/>
      <c r="AH20" s="124"/>
      <c r="AI20" s="125" t="str">
        <f t="shared" si="0"/>
        <v/>
      </c>
      <c r="AJ20" s="126"/>
      <c r="AK20" s="126"/>
      <c r="AL20" s="127"/>
      <c r="AM20" s="110" t="str">
        <f t="shared" si="1"/>
        <v/>
      </c>
      <c r="AN20" s="111"/>
      <c r="AO20" s="111"/>
      <c r="AP20" s="112"/>
      <c r="AQ20" s="113" t="str">
        <f t="shared" si="2"/>
        <v/>
      </c>
      <c r="AR20" s="114"/>
      <c r="AT20" s="26">
        <v>2</v>
      </c>
      <c r="AU20" s="115" t="str">
        <f t="shared" si="3"/>
        <v/>
      </c>
      <c r="AV20" s="116"/>
      <c r="AW20" s="116"/>
      <c r="AX20" s="116"/>
      <c r="AY20" s="117"/>
      <c r="AZ20" s="118"/>
      <c r="BA20" s="119"/>
      <c r="BB20" s="119"/>
      <c r="BC20" s="119"/>
      <c r="BD20" s="120">
        <f t="shared" si="4"/>
        <v>0</v>
      </c>
      <c r="BE20" s="120"/>
      <c r="BF20" s="120"/>
      <c r="BG20" s="120"/>
      <c r="BH20" s="119"/>
      <c r="BI20" s="119"/>
      <c r="BJ20" s="119"/>
      <c r="BK20" s="119"/>
      <c r="BL20" s="120">
        <f t="shared" si="5"/>
        <v>0</v>
      </c>
      <c r="BM20" s="120"/>
      <c r="BN20" s="120"/>
      <c r="BO20" s="120"/>
      <c r="BP20" s="119"/>
      <c r="BQ20" s="119"/>
      <c r="BR20" s="119"/>
      <c r="BS20" s="119"/>
      <c r="BT20" s="120">
        <f t="shared" si="6"/>
        <v>0</v>
      </c>
      <c r="BU20" s="120"/>
      <c r="BV20" s="120"/>
      <c r="BW20" s="120"/>
      <c r="BX20" s="119"/>
      <c r="BY20" s="119"/>
      <c r="BZ20" s="119"/>
      <c r="CA20" s="119"/>
      <c r="CB20" s="119"/>
      <c r="CC20" s="119"/>
      <c r="CD20" s="119"/>
      <c r="CE20" s="121"/>
      <c r="CF20" s="108" t="str">
        <f t="shared" si="7"/>
        <v/>
      </c>
      <c r="CG20" s="109"/>
      <c r="CH20" s="109"/>
      <c r="CI20" s="109"/>
    </row>
    <row r="21" spans="2:87" ht="16.5" customHeight="1">
      <c r="B21" s="26">
        <v>3</v>
      </c>
      <c r="C21" s="128"/>
      <c r="D21" s="129"/>
      <c r="E21" s="129"/>
      <c r="F21" s="130"/>
      <c r="G21" s="131"/>
      <c r="H21" s="131"/>
      <c r="I21" s="131"/>
      <c r="J21" s="131"/>
      <c r="K21" s="137" t="str">
        <f>IF(G21="","",VLOOKUP(G21,'51職種'!$C$6:$F$56,4,FALSE))</f>
        <v/>
      </c>
      <c r="L21" s="137"/>
      <c r="M21" s="137"/>
      <c r="N21" s="138"/>
      <c r="O21" s="138"/>
      <c r="P21" s="138"/>
      <c r="Q21" s="138"/>
      <c r="R21" s="138"/>
      <c r="S21" s="132"/>
      <c r="T21" s="139"/>
      <c r="U21" s="138"/>
      <c r="V21" s="132"/>
      <c r="W21" s="139"/>
      <c r="X21" s="138"/>
      <c r="Y21" s="132"/>
      <c r="Z21" s="139"/>
      <c r="AA21" s="138"/>
      <c r="AB21" s="140"/>
      <c r="AC21" s="134"/>
      <c r="AD21" s="138"/>
      <c r="AE21" s="138"/>
      <c r="AF21" s="122" t="str">
        <f t="shared" si="8"/>
        <v/>
      </c>
      <c r="AG21" s="123"/>
      <c r="AH21" s="124"/>
      <c r="AI21" s="125" t="str">
        <f t="shared" si="0"/>
        <v/>
      </c>
      <c r="AJ21" s="126"/>
      <c r="AK21" s="126"/>
      <c r="AL21" s="127"/>
      <c r="AM21" s="110" t="str">
        <f>CF21</f>
        <v/>
      </c>
      <c r="AN21" s="111"/>
      <c r="AO21" s="111"/>
      <c r="AP21" s="112"/>
      <c r="AQ21" s="113" t="str">
        <f t="shared" si="2"/>
        <v/>
      </c>
      <c r="AR21" s="114"/>
      <c r="AT21" s="26">
        <v>3</v>
      </c>
      <c r="AU21" s="115" t="str">
        <f t="shared" si="3"/>
        <v/>
      </c>
      <c r="AV21" s="116"/>
      <c r="AW21" s="116"/>
      <c r="AX21" s="116"/>
      <c r="AY21" s="117"/>
      <c r="AZ21" s="118"/>
      <c r="BA21" s="119"/>
      <c r="BB21" s="119"/>
      <c r="BC21" s="119"/>
      <c r="BD21" s="120">
        <f t="shared" si="4"/>
        <v>0</v>
      </c>
      <c r="BE21" s="120"/>
      <c r="BF21" s="120"/>
      <c r="BG21" s="120"/>
      <c r="BH21" s="119"/>
      <c r="BI21" s="119"/>
      <c r="BJ21" s="119"/>
      <c r="BK21" s="119"/>
      <c r="BL21" s="120">
        <f t="shared" si="5"/>
        <v>0</v>
      </c>
      <c r="BM21" s="120"/>
      <c r="BN21" s="120"/>
      <c r="BO21" s="120"/>
      <c r="BP21" s="119"/>
      <c r="BQ21" s="119"/>
      <c r="BR21" s="119"/>
      <c r="BS21" s="119"/>
      <c r="BT21" s="120">
        <f t="shared" si="6"/>
        <v>0</v>
      </c>
      <c r="BU21" s="120"/>
      <c r="BV21" s="120"/>
      <c r="BW21" s="120"/>
      <c r="BX21" s="119"/>
      <c r="BY21" s="119"/>
      <c r="BZ21" s="119"/>
      <c r="CA21" s="119"/>
      <c r="CB21" s="119"/>
      <c r="CC21" s="119"/>
      <c r="CD21" s="119"/>
      <c r="CE21" s="121"/>
      <c r="CF21" s="108" t="str">
        <f t="shared" si="7"/>
        <v/>
      </c>
      <c r="CG21" s="109"/>
      <c r="CH21" s="109"/>
      <c r="CI21" s="109"/>
    </row>
    <row r="22" spans="2:87" ht="16.5" customHeight="1">
      <c r="B22" s="26">
        <v>4</v>
      </c>
      <c r="C22" s="128"/>
      <c r="D22" s="129"/>
      <c r="E22" s="129"/>
      <c r="F22" s="130"/>
      <c r="G22" s="131"/>
      <c r="H22" s="131"/>
      <c r="I22" s="131"/>
      <c r="J22" s="131"/>
      <c r="K22" s="137" t="str">
        <f>IF(G22="","",VLOOKUP(G22,'51職種'!$C$6:$F$56,4,FALSE))</f>
        <v/>
      </c>
      <c r="L22" s="137"/>
      <c r="M22" s="137"/>
      <c r="N22" s="138"/>
      <c r="O22" s="138"/>
      <c r="P22" s="138"/>
      <c r="Q22" s="138"/>
      <c r="R22" s="138"/>
      <c r="S22" s="132"/>
      <c r="T22" s="139"/>
      <c r="U22" s="138"/>
      <c r="V22" s="132"/>
      <c r="W22" s="139"/>
      <c r="X22" s="138"/>
      <c r="Y22" s="132"/>
      <c r="Z22" s="139"/>
      <c r="AA22" s="138"/>
      <c r="AB22" s="140"/>
      <c r="AC22" s="134"/>
      <c r="AD22" s="138"/>
      <c r="AE22" s="138"/>
      <c r="AF22" s="122" t="str">
        <f t="shared" si="8"/>
        <v/>
      </c>
      <c r="AG22" s="123"/>
      <c r="AH22" s="124"/>
      <c r="AI22" s="125" t="str">
        <f t="shared" si="0"/>
        <v/>
      </c>
      <c r="AJ22" s="126"/>
      <c r="AK22" s="126"/>
      <c r="AL22" s="127"/>
      <c r="AM22" s="110" t="str">
        <f t="shared" si="1"/>
        <v/>
      </c>
      <c r="AN22" s="111"/>
      <c r="AO22" s="111"/>
      <c r="AP22" s="112"/>
      <c r="AQ22" s="113" t="str">
        <f t="shared" si="2"/>
        <v/>
      </c>
      <c r="AR22" s="114"/>
      <c r="AT22" s="26">
        <v>4</v>
      </c>
      <c r="AU22" s="115" t="str">
        <f t="shared" si="3"/>
        <v/>
      </c>
      <c r="AV22" s="116"/>
      <c r="AW22" s="116"/>
      <c r="AX22" s="116"/>
      <c r="AY22" s="117"/>
      <c r="AZ22" s="118"/>
      <c r="BA22" s="119"/>
      <c r="BB22" s="119"/>
      <c r="BC22" s="119"/>
      <c r="BD22" s="120">
        <f t="shared" si="4"/>
        <v>0</v>
      </c>
      <c r="BE22" s="120"/>
      <c r="BF22" s="120"/>
      <c r="BG22" s="120"/>
      <c r="BH22" s="119"/>
      <c r="BI22" s="119"/>
      <c r="BJ22" s="119"/>
      <c r="BK22" s="119"/>
      <c r="BL22" s="120">
        <f t="shared" si="5"/>
        <v>0</v>
      </c>
      <c r="BM22" s="120"/>
      <c r="BN22" s="120"/>
      <c r="BO22" s="120"/>
      <c r="BP22" s="119"/>
      <c r="BQ22" s="119"/>
      <c r="BR22" s="119"/>
      <c r="BS22" s="119"/>
      <c r="BT22" s="120">
        <f t="shared" si="6"/>
        <v>0</v>
      </c>
      <c r="BU22" s="120"/>
      <c r="BV22" s="120"/>
      <c r="BW22" s="120"/>
      <c r="BX22" s="119"/>
      <c r="BY22" s="119"/>
      <c r="BZ22" s="119"/>
      <c r="CA22" s="119"/>
      <c r="CB22" s="119"/>
      <c r="CC22" s="119"/>
      <c r="CD22" s="119"/>
      <c r="CE22" s="121"/>
      <c r="CF22" s="108" t="str">
        <f t="shared" si="7"/>
        <v/>
      </c>
      <c r="CG22" s="109"/>
      <c r="CH22" s="109"/>
      <c r="CI22" s="109"/>
    </row>
    <row r="23" spans="2:87" ht="16.5" customHeight="1">
      <c r="B23" s="26">
        <v>5</v>
      </c>
      <c r="C23" s="128"/>
      <c r="D23" s="129"/>
      <c r="E23" s="129"/>
      <c r="F23" s="130"/>
      <c r="G23" s="131"/>
      <c r="H23" s="131"/>
      <c r="I23" s="131"/>
      <c r="J23" s="131"/>
      <c r="K23" s="137" t="str">
        <f>IF(G23="","",VLOOKUP(G23,'51職種'!$C$6:$F$56,4,FALSE))</f>
        <v/>
      </c>
      <c r="L23" s="137"/>
      <c r="M23" s="137"/>
      <c r="N23" s="138"/>
      <c r="O23" s="138"/>
      <c r="P23" s="138"/>
      <c r="Q23" s="138"/>
      <c r="R23" s="138"/>
      <c r="S23" s="132"/>
      <c r="T23" s="139"/>
      <c r="U23" s="138"/>
      <c r="V23" s="132"/>
      <c r="W23" s="139"/>
      <c r="X23" s="138"/>
      <c r="Y23" s="132"/>
      <c r="Z23" s="139"/>
      <c r="AA23" s="138"/>
      <c r="AB23" s="140"/>
      <c r="AC23" s="134"/>
      <c r="AD23" s="138"/>
      <c r="AE23" s="138"/>
      <c r="AF23" s="122" t="str">
        <f t="shared" si="8"/>
        <v/>
      </c>
      <c r="AG23" s="123"/>
      <c r="AH23" s="124"/>
      <c r="AI23" s="125" t="str">
        <f t="shared" si="0"/>
        <v/>
      </c>
      <c r="AJ23" s="126"/>
      <c r="AK23" s="126"/>
      <c r="AL23" s="127"/>
      <c r="AM23" s="110" t="str">
        <f t="shared" si="1"/>
        <v/>
      </c>
      <c r="AN23" s="111"/>
      <c r="AO23" s="111"/>
      <c r="AP23" s="112"/>
      <c r="AQ23" s="113" t="str">
        <f t="shared" si="2"/>
        <v/>
      </c>
      <c r="AR23" s="114"/>
      <c r="AT23" s="26">
        <v>5</v>
      </c>
      <c r="AU23" s="115" t="str">
        <f t="shared" si="3"/>
        <v/>
      </c>
      <c r="AV23" s="116"/>
      <c r="AW23" s="116"/>
      <c r="AX23" s="116"/>
      <c r="AY23" s="117"/>
      <c r="AZ23" s="118"/>
      <c r="BA23" s="119"/>
      <c r="BB23" s="119"/>
      <c r="BC23" s="119"/>
      <c r="BD23" s="120">
        <f t="shared" si="4"/>
        <v>0</v>
      </c>
      <c r="BE23" s="120"/>
      <c r="BF23" s="120"/>
      <c r="BG23" s="120"/>
      <c r="BH23" s="119"/>
      <c r="BI23" s="119"/>
      <c r="BJ23" s="119"/>
      <c r="BK23" s="119"/>
      <c r="BL23" s="120">
        <f t="shared" si="5"/>
        <v>0</v>
      </c>
      <c r="BM23" s="120"/>
      <c r="BN23" s="120"/>
      <c r="BO23" s="120"/>
      <c r="BP23" s="119"/>
      <c r="BQ23" s="119"/>
      <c r="BR23" s="119"/>
      <c r="BS23" s="119"/>
      <c r="BT23" s="120">
        <f t="shared" si="6"/>
        <v>0</v>
      </c>
      <c r="BU23" s="120"/>
      <c r="BV23" s="120"/>
      <c r="BW23" s="120"/>
      <c r="BX23" s="119"/>
      <c r="BY23" s="119"/>
      <c r="BZ23" s="119"/>
      <c r="CA23" s="119"/>
      <c r="CB23" s="119"/>
      <c r="CC23" s="119"/>
      <c r="CD23" s="119"/>
      <c r="CE23" s="121"/>
      <c r="CF23" s="108" t="str">
        <f t="shared" si="7"/>
        <v/>
      </c>
      <c r="CG23" s="109"/>
      <c r="CH23" s="109"/>
      <c r="CI23" s="109"/>
    </row>
    <row r="24" spans="2:87" ht="16.5" customHeight="1">
      <c r="B24" s="26">
        <v>6</v>
      </c>
      <c r="C24" s="128"/>
      <c r="D24" s="129"/>
      <c r="E24" s="129"/>
      <c r="F24" s="130"/>
      <c r="G24" s="131"/>
      <c r="H24" s="131"/>
      <c r="I24" s="131"/>
      <c r="J24" s="131"/>
      <c r="K24" s="137" t="str">
        <f>IF(G24="","",VLOOKUP(G24,'51職種'!$C$6:$F$56,4,FALSE))</f>
        <v/>
      </c>
      <c r="L24" s="137"/>
      <c r="M24" s="137"/>
      <c r="N24" s="138"/>
      <c r="O24" s="138"/>
      <c r="P24" s="138"/>
      <c r="Q24" s="138"/>
      <c r="R24" s="138"/>
      <c r="S24" s="132"/>
      <c r="T24" s="139"/>
      <c r="U24" s="138"/>
      <c r="V24" s="132"/>
      <c r="W24" s="139"/>
      <c r="X24" s="138"/>
      <c r="Y24" s="132"/>
      <c r="Z24" s="139"/>
      <c r="AA24" s="138"/>
      <c r="AB24" s="140"/>
      <c r="AC24" s="134"/>
      <c r="AD24" s="138"/>
      <c r="AE24" s="138"/>
      <c r="AF24" s="122" t="str">
        <f t="shared" si="8"/>
        <v/>
      </c>
      <c r="AG24" s="123"/>
      <c r="AH24" s="124"/>
      <c r="AI24" s="125" t="str">
        <f t="shared" si="0"/>
        <v/>
      </c>
      <c r="AJ24" s="126"/>
      <c r="AK24" s="126"/>
      <c r="AL24" s="127"/>
      <c r="AM24" s="110" t="str">
        <f t="shared" si="1"/>
        <v/>
      </c>
      <c r="AN24" s="111"/>
      <c r="AO24" s="111"/>
      <c r="AP24" s="112"/>
      <c r="AQ24" s="113" t="str">
        <f t="shared" si="2"/>
        <v/>
      </c>
      <c r="AR24" s="114"/>
      <c r="AT24" s="26">
        <v>6</v>
      </c>
      <c r="AU24" s="115" t="str">
        <f t="shared" si="3"/>
        <v/>
      </c>
      <c r="AV24" s="116"/>
      <c r="AW24" s="116"/>
      <c r="AX24" s="116"/>
      <c r="AY24" s="117"/>
      <c r="AZ24" s="118"/>
      <c r="BA24" s="119"/>
      <c r="BB24" s="119"/>
      <c r="BC24" s="119"/>
      <c r="BD24" s="120">
        <f t="shared" si="4"/>
        <v>0</v>
      </c>
      <c r="BE24" s="120"/>
      <c r="BF24" s="120"/>
      <c r="BG24" s="120"/>
      <c r="BH24" s="119"/>
      <c r="BI24" s="119"/>
      <c r="BJ24" s="119"/>
      <c r="BK24" s="119"/>
      <c r="BL24" s="120">
        <f t="shared" si="5"/>
        <v>0</v>
      </c>
      <c r="BM24" s="120"/>
      <c r="BN24" s="120"/>
      <c r="BO24" s="120"/>
      <c r="BP24" s="119"/>
      <c r="BQ24" s="119"/>
      <c r="BR24" s="119"/>
      <c r="BS24" s="119"/>
      <c r="BT24" s="120">
        <f t="shared" si="6"/>
        <v>0</v>
      </c>
      <c r="BU24" s="120"/>
      <c r="BV24" s="120"/>
      <c r="BW24" s="120"/>
      <c r="BX24" s="119"/>
      <c r="BY24" s="119"/>
      <c r="BZ24" s="119"/>
      <c r="CA24" s="119"/>
      <c r="CB24" s="119"/>
      <c r="CC24" s="119"/>
      <c r="CD24" s="119"/>
      <c r="CE24" s="121"/>
      <c r="CF24" s="108" t="str">
        <f t="shared" si="7"/>
        <v/>
      </c>
      <c r="CG24" s="109"/>
      <c r="CH24" s="109"/>
      <c r="CI24" s="109"/>
    </row>
    <row r="25" spans="2:87" ht="16.5" customHeight="1">
      <c r="B25" s="26">
        <v>7</v>
      </c>
      <c r="C25" s="128"/>
      <c r="D25" s="129"/>
      <c r="E25" s="129"/>
      <c r="F25" s="130"/>
      <c r="G25" s="131"/>
      <c r="H25" s="131"/>
      <c r="I25" s="131"/>
      <c r="J25" s="131"/>
      <c r="K25" s="137" t="str">
        <f>IF(G25="","",VLOOKUP(G25,'51職種'!$C$6:$F$56,4,FALSE))</f>
        <v/>
      </c>
      <c r="L25" s="137"/>
      <c r="M25" s="137"/>
      <c r="N25" s="138"/>
      <c r="O25" s="138"/>
      <c r="P25" s="138"/>
      <c r="Q25" s="138"/>
      <c r="R25" s="138"/>
      <c r="S25" s="132"/>
      <c r="T25" s="139"/>
      <c r="U25" s="138"/>
      <c r="V25" s="132"/>
      <c r="W25" s="139"/>
      <c r="X25" s="138"/>
      <c r="Y25" s="132"/>
      <c r="Z25" s="139"/>
      <c r="AA25" s="138"/>
      <c r="AB25" s="140"/>
      <c r="AC25" s="134"/>
      <c r="AD25" s="138"/>
      <c r="AE25" s="138"/>
      <c r="AF25" s="122" t="str">
        <f t="shared" si="8"/>
        <v/>
      </c>
      <c r="AG25" s="123"/>
      <c r="AH25" s="124"/>
      <c r="AI25" s="125" t="str">
        <f t="shared" si="0"/>
        <v/>
      </c>
      <c r="AJ25" s="126"/>
      <c r="AK25" s="126"/>
      <c r="AL25" s="127"/>
      <c r="AM25" s="110" t="str">
        <f t="shared" si="1"/>
        <v/>
      </c>
      <c r="AN25" s="111"/>
      <c r="AO25" s="111"/>
      <c r="AP25" s="112"/>
      <c r="AQ25" s="113" t="str">
        <f t="shared" si="2"/>
        <v/>
      </c>
      <c r="AR25" s="114"/>
      <c r="AT25" s="26">
        <v>7</v>
      </c>
      <c r="AU25" s="115" t="str">
        <f t="shared" si="3"/>
        <v/>
      </c>
      <c r="AV25" s="116"/>
      <c r="AW25" s="116"/>
      <c r="AX25" s="116"/>
      <c r="AY25" s="117"/>
      <c r="AZ25" s="118"/>
      <c r="BA25" s="119"/>
      <c r="BB25" s="119"/>
      <c r="BC25" s="119"/>
      <c r="BD25" s="120">
        <f t="shared" si="4"/>
        <v>0</v>
      </c>
      <c r="BE25" s="120"/>
      <c r="BF25" s="120"/>
      <c r="BG25" s="120"/>
      <c r="BH25" s="119"/>
      <c r="BI25" s="119"/>
      <c r="BJ25" s="119"/>
      <c r="BK25" s="119"/>
      <c r="BL25" s="120">
        <f t="shared" si="5"/>
        <v>0</v>
      </c>
      <c r="BM25" s="120"/>
      <c r="BN25" s="120"/>
      <c r="BO25" s="120"/>
      <c r="BP25" s="119"/>
      <c r="BQ25" s="119"/>
      <c r="BR25" s="119"/>
      <c r="BS25" s="119"/>
      <c r="BT25" s="120">
        <f t="shared" si="6"/>
        <v>0</v>
      </c>
      <c r="BU25" s="120"/>
      <c r="BV25" s="120"/>
      <c r="BW25" s="120"/>
      <c r="BX25" s="119"/>
      <c r="BY25" s="119"/>
      <c r="BZ25" s="119"/>
      <c r="CA25" s="119"/>
      <c r="CB25" s="119"/>
      <c r="CC25" s="119"/>
      <c r="CD25" s="119"/>
      <c r="CE25" s="121"/>
      <c r="CF25" s="108" t="str">
        <f t="shared" si="7"/>
        <v/>
      </c>
      <c r="CG25" s="109"/>
      <c r="CH25" s="109"/>
      <c r="CI25" s="109"/>
    </row>
    <row r="26" spans="2:87" ht="16.5" customHeight="1">
      <c r="B26" s="26">
        <v>8</v>
      </c>
      <c r="C26" s="128"/>
      <c r="D26" s="129"/>
      <c r="E26" s="129"/>
      <c r="F26" s="130"/>
      <c r="G26" s="131"/>
      <c r="H26" s="131"/>
      <c r="I26" s="131"/>
      <c r="J26" s="131"/>
      <c r="K26" s="137" t="str">
        <f>IF(G26="","",VLOOKUP(G26,'51職種'!$C$6:$F$56,4,FALSE))</f>
        <v/>
      </c>
      <c r="L26" s="137"/>
      <c r="M26" s="137"/>
      <c r="N26" s="138"/>
      <c r="O26" s="138"/>
      <c r="P26" s="138"/>
      <c r="Q26" s="138"/>
      <c r="R26" s="138"/>
      <c r="S26" s="132"/>
      <c r="T26" s="139"/>
      <c r="U26" s="138"/>
      <c r="V26" s="132"/>
      <c r="W26" s="139"/>
      <c r="X26" s="138"/>
      <c r="Y26" s="132"/>
      <c r="Z26" s="139"/>
      <c r="AA26" s="138"/>
      <c r="AB26" s="140"/>
      <c r="AC26" s="134"/>
      <c r="AD26" s="138"/>
      <c r="AE26" s="138"/>
      <c r="AF26" s="122" t="str">
        <f t="shared" si="8"/>
        <v/>
      </c>
      <c r="AG26" s="123"/>
      <c r="AH26" s="124"/>
      <c r="AI26" s="125" t="str">
        <f t="shared" si="0"/>
        <v/>
      </c>
      <c r="AJ26" s="126"/>
      <c r="AK26" s="126"/>
      <c r="AL26" s="127"/>
      <c r="AM26" s="110" t="str">
        <f t="shared" si="1"/>
        <v/>
      </c>
      <c r="AN26" s="111"/>
      <c r="AO26" s="111"/>
      <c r="AP26" s="112"/>
      <c r="AQ26" s="113" t="str">
        <f t="shared" si="2"/>
        <v/>
      </c>
      <c r="AR26" s="114"/>
      <c r="AT26" s="26">
        <v>8</v>
      </c>
      <c r="AU26" s="115" t="str">
        <f t="shared" si="3"/>
        <v/>
      </c>
      <c r="AV26" s="116"/>
      <c r="AW26" s="116"/>
      <c r="AX26" s="116"/>
      <c r="AY26" s="117"/>
      <c r="AZ26" s="118"/>
      <c r="BA26" s="119"/>
      <c r="BB26" s="119"/>
      <c r="BC26" s="119"/>
      <c r="BD26" s="120">
        <f t="shared" si="4"/>
        <v>0</v>
      </c>
      <c r="BE26" s="120"/>
      <c r="BF26" s="120"/>
      <c r="BG26" s="120"/>
      <c r="BH26" s="119"/>
      <c r="BI26" s="119"/>
      <c r="BJ26" s="119"/>
      <c r="BK26" s="119"/>
      <c r="BL26" s="120">
        <f t="shared" si="5"/>
        <v>0</v>
      </c>
      <c r="BM26" s="120"/>
      <c r="BN26" s="120"/>
      <c r="BO26" s="120"/>
      <c r="BP26" s="119"/>
      <c r="BQ26" s="119"/>
      <c r="BR26" s="119"/>
      <c r="BS26" s="119"/>
      <c r="BT26" s="120">
        <f t="shared" si="6"/>
        <v>0</v>
      </c>
      <c r="BU26" s="120"/>
      <c r="BV26" s="120"/>
      <c r="BW26" s="120"/>
      <c r="BX26" s="119"/>
      <c r="BY26" s="119"/>
      <c r="BZ26" s="119"/>
      <c r="CA26" s="119"/>
      <c r="CB26" s="119"/>
      <c r="CC26" s="119"/>
      <c r="CD26" s="119"/>
      <c r="CE26" s="121"/>
      <c r="CF26" s="108" t="str">
        <f t="shared" si="7"/>
        <v/>
      </c>
      <c r="CG26" s="109"/>
      <c r="CH26" s="109"/>
      <c r="CI26" s="109"/>
    </row>
    <row r="27" spans="2:87" ht="16.5" customHeight="1">
      <c r="B27" s="26">
        <v>9</v>
      </c>
      <c r="C27" s="128"/>
      <c r="D27" s="129"/>
      <c r="E27" s="129"/>
      <c r="F27" s="130"/>
      <c r="G27" s="131"/>
      <c r="H27" s="131"/>
      <c r="I27" s="131"/>
      <c r="J27" s="131"/>
      <c r="K27" s="137" t="str">
        <f>IF(G27="","",VLOOKUP(G27,'51職種'!$C$6:$F$56,4,FALSE))</f>
        <v/>
      </c>
      <c r="L27" s="137"/>
      <c r="M27" s="137"/>
      <c r="N27" s="138"/>
      <c r="O27" s="138"/>
      <c r="P27" s="138"/>
      <c r="Q27" s="138"/>
      <c r="R27" s="138"/>
      <c r="S27" s="132"/>
      <c r="T27" s="139"/>
      <c r="U27" s="138"/>
      <c r="V27" s="132"/>
      <c r="W27" s="139"/>
      <c r="X27" s="138"/>
      <c r="Y27" s="132"/>
      <c r="Z27" s="139"/>
      <c r="AA27" s="138"/>
      <c r="AB27" s="140"/>
      <c r="AC27" s="134"/>
      <c r="AD27" s="138"/>
      <c r="AE27" s="138"/>
      <c r="AF27" s="122" t="str">
        <f t="shared" si="8"/>
        <v/>
      </c>
      <c r="AG27" s="123"/>
      <c r="AH27" s="124"/>
      <c r="AI27" s="125" t="str">
        <f t="shared" si="0"/>
        <v/>
      </c>
      <c r="AJ27" s="126"/>
      <c r="AK27" s="126"/>
      <c r="AL27" s="127"/>
      <c r="AM27" s="110" t="str">
        <f t="shared" si="1"/>
        <v/>
      </c>
      <c r="AN27" s="111"/>
      <c r="AO27" s="111"/>
      <c r="AP27" s="112"/>
      <c r="AQ27" s="113" t="str">
        <f t="shared" si="2"/>
        <v/>
      </c>
      <c r="AR27" s="114"/>
      <c r="AT27" s="26">
        <v>9</v>
      </c>
      <c r="AU27" s="115" t="str">
        <f t="shared" si="3"/>
        <v/>
      </c>
      <c r="AV27" s="116"/>
      <c r="AW27" s="116"/>
      <c r="AX27" s="116"/>
      <c r="AY27" s="117"/>
      <c r="AZ27" s="118"/>
      <c r="BA27" s="119"/>
      <c r="BB27" s="119"/>
      <c r="BC27" s="119"/>
      <c r="BD27" s="120">
        <f t="shared" si="4"/>
        <v>0</v>
      </c>
      <c r="BE27" s="120"/>
      <c r="BF27" s="120"/>
      <c r="BG27" s="120"/>
      <c r="BH27" s="119"/>
      <c r="BI27" s="119"/>
      <c r="BJ27" s="119"/>
      <c r="BK27" s="119"/>
      <c r="BL27" s="120">
        <f t="shared" si="5"/>
        <v>0</v>
      </c>
      <c r="BM27" s="120"/>
      <c r="BN27" s="120"/>
      <c r="BO27" s="120"/>
      <c r="BP27" s="119"/>
      <c r="BQ27" s="119"/>
      <c r="BR27" s="119"/>
      <c r="BS27" s="119"/>
      <c r="BT27" s="120">
        <f t="shared" si="6"/>
        <v>0</v>
      </c>
      <c r="BU27" s="120"/>
      <c r="BV27" s="120"/>
      <c r="BW27" s="120"/>
      <c r="BX27" s="119"/>
      <c r="BY27" s="119"/>
      <c r="BZ27" s="119"/>
      <c r="CA27" s="119"/>
      <c r="CB27" s="119"/>
      <c r="CC27" s="119"/>
      <c r="CD27" s="119"/>
      <c r="CE27" s="121"/>
      <c r="CF27" s="108" t="str">
        <f t="shared" si="7"/>
        <v/>
      </c>
      <c r="CG27" s="109"/>
      <c r="CH27" s="109"/>
      <c r="CI27" s="109"/>
    </row>
    <row r="28" spans="2:87" ht="16.5" customHeight="1">
      <c r="B28" s="26">
        <v>10</v>
      </c>
      <c r="C28" s="128"/>
      <c r="D28" s="129"/>
      <c r="E28" s="129"/>
      <c r="F28" s="130"/>
      <c r="G28" s="131"/>
      <c r="H28" s="131"/>
      <c r="I28" s="131"/>
      <c r="J28" s="131"/>
      <c r="K28" s="110" t="str">
        <f>IF(G28="","",VLOOKUP(G28,'51職種'!$C$6:$F$56,4,FALSE))</f>
        <v/>
      </c>
      <c r="L28" s="111"/>
      <c r="M28" s="112"/>
      <c r="N28" s="132"/>
      <c r="O28" s="133"/>
      <c r="P28" s="134"/>
      <c r="Q28" s="132"/>
      <c r="R28" s="133"/>
      <c r="S28" s="135"/>
      <c r="T28" s="136"/>
      <c r="U28" s="133"/>
      <c r="V28" s="135"/>
      <c r="W28" s="139"/>
      <c r="X28" s="138"/>
      <c r="Y28" s="132"/>
      <c r="Z28" s="136"/>
      <c r="AA28" s="133"/>
      <c r="AB28" s="135"/>
      <c r="AC28" s="136"/>
      <c r="AD28" s="133"/>
      <c r="AE28" s="134"/>
      <c r="AF28" s="122" t="str">
        <f t="shared" si="8"/>
        <v/>
      </c>
      <c r="AG28" s="123"/>
      <c r="AH28" s="124"/>
      <c r="AI28" s="125" t="str">
        <f t="shared" si="0"/>
        <v/>
      </c>
      <c r="AJ28" s="126"/>
      <c r="AK28" s="126"/>
      <c r="AL28" s="127"/>
      <c r="AM28" s="110" t="str">
        <f t="shared" si="1"/>
        <v/>
      </c>
      <c r="AN28" s="111"/>
      <c r="AO28" s="111"/>
      <c r="AP28" s="112"/>
      <c r="AQ28" s="113" t="str">
        <f t="shared" si="2"/>
        <v/>
      </c>
      <c r="AR28" s="114"/>
      <c r="AT28" s="26">
        <v>10</v>
      </c>
      <c r="AU28" s="115" t="str">
        <f t="shared" si="3"/>
        <v/>
      </c>
      <c r="AV28" s="116"/>
      <c r="AW28" s="116"/>
      <c r="AX28" s="116"/>
      <c r="AY28" s="117"/>
      <c r="AZ28" s="118"/>
      <c r="BA28" s="119"/>
      <c r="BB28" s="119"/>
      <c r="BC28" s="119"/>
      <c r="BD28" s="120">
        <f t="shared" si="4"/>
        <v>0</v>
      </c>
      <c r="BE28" s="120"/>
      <c r="BF28" s="120"/>
      <c r="BG28" s="120"/>
      <c r="BH28" s="119"/>
      <c r="BI28" s="119"/>
      <c r="BJ28" s="119"/>
      <c r="BK28" s="119"/>
      <c r="BL28" s="120">
        <f t="shared" si="5"/>
        <v>0</v>
      </c>
      <c r="BM28" s="120"/>
      <c r="BN28" s="120"/>
      <c r="BO28" s="120"/>
      <c r="BP28" s="119"/>
      <c r="BQ28" s="119"/>
      <c r="BR28" s="119"/>
      <c r="BS28" s="119"/>
      <c r="BT28" s="120">
        <f t="shared" si="6"/>
        <v>0</v>
      </c>
      <c r="BU28" s="120"/>
      <c r="BV28" s="120"/>
      <c r="BW28" s="120"/>
      <c r="BX28" s="119"/>
      <c r="BY28" s="119"/>
      <c r="BZ28" s="119"/>
      <c r="CA28" s="119"/>
      <c r="CB28" s="119"/>
      <c r="CC28" s="119"/>
      <c r="CD28" s="119"/>
      <c r="CE28" s="121"/>
      <c r="CF28" s="108" t="str">
        <f t="shared" si="7"/>
        <v/>
      </c>
      <c r="CG28" s="109"/>
      <c r="CH28" s="109"/>
      <c r="CI28" s="109"/>
    </row>
    <row r="29" spans="2:87" ht="16.5" customHeight="1">
      <c r="B29" s="26">
        <v>11</v>
      </c>
      <c r="C29" s="128"/>
      <c r="D29" s="129"/>
      <c r="E29" s="129"/>
      <c r="F29" s="130"/>
      <c r="G29" s="131"/>
      <c r="H29" s="131"/>
      <c r="I29" s="131"/>
      <c r="J29" s="131"/>
      <c r="K29" s="110" t="str">
        <f>IF(G29="","",VLOOKUP(G29,'51職種'!$C$6:$F$56,4,FALSE))</f>
        <v/>
      </c>
      <c r="L29" s="111"/>
      <c r="M29" s="112"/>
      <c r="N29" s="132"/>
      <c r="O29" s="133"/>
      <c r="P29" s="134"/>
      <c r="Q29" s="132"/>
      <c r="R29" s="133"/>
      <c r="S29" s="135"/>
      <c r="T29" s="136"/>
      <c r="U29" s="133"/>
      <c r="V29" s="135"/>
      <c r="W29" s="139"/>
      <c r="X29" s="138"/>
      <c r="Y29" s="132"/>
      <c r="Z29" s="136"/>
      <c r="AA29" s="133"/>
      <c r="AB29" s="135"/>
      <c r="AC29" s="136"/>
      <c r="AD29" s="133"/>
      <c r="AE29" s="134"/>
      <c r="AF29" s="122" t="str">
        <f t="shared" si="8"/>
        <v/>
      </c>
      <c r="AG29" s="123"/>
      <c r="AH29" s="124"/>
      <c r="AI29" s="125" t="str">
        <f t="shared" si="0"/>
        <v/>
      </c>
      <c r="AJ29" s="126"/>
      <c r="AK29" s="126"/>
      <c r="AL29" s="127"/>
      <c r="AM29" s="110" t="str">
        <f t="shared" si="1"/>
        <v/>
      </c>
      <c r="AN29" s="111"/>
      <c r="AO29" s="111"/>
      <c r="AP29" s="112"/>
      <c r="AQ29" s="113" t="str">
        <f t="shared" si="2"/>
        <v/>
      </c>
      <c r="AR29" s="114"/>
      <c r="AT29" s="26">
        <v>11</v>
      </c>
      <c r="AU29" s="115" t="str">
        <f t="shared" si="3"/>
        <v/>
      </c>
      <c r="AV29" s="116"/>
      <c r="AW29" s="116"/>
      <c r="AX29" s="116"/>
      <c r="AY29" s="117"/>
      <c r="AZ29" s="118"/>
      <c r="BA29" s="119"/>
      <c r="BB29" s="119"/>
      <c r="BC29" s="119"/>
      <c r="BD29" s="120">
        <f t="shared" si="4"/>
        <v>0</v>
      </c>
      <c r="BE29" s="120"/>
      <c r="BF29" s="120"/>
      <c r="BG29" s="120"/>
      <c r="BH29" s="119"/>
      <c r="BI29" s="119"/>
      <c r="BJ29" s="119"/>
      <c r="BK29" s="119"/>
      <c r="BL29" s="120">
        <f t="shared" si="5"/>
        <v>0</v>
      </c>
      <c r="BM29" s="120"/>
      <c r="BN29" s="120"/>
      <c r="BO29" s="120"/>
      <c r="BP29" s="119"/>
      <c r="BQ29" s="119"/>
      <c r="BR29" s="119"/>
      <c r="BS29" s="119"/>
      <c r="BT29" s="120">
        <f t="shared" si="6"/>
        <v>0</v>
      </c>
      <c r="BU29" s="120"/>
      <c r="BV29" s="120"/>
      <c r="BW29" s="120"/>
      <c r="BX29" s="119"/>
      <c r="BY29" s="119"/>
      <c r="BZ29" s="119"/>
      <c r="CA29" s="119"/>
      <c r="CB29" s="119"/>
      <c r="CC29" s="119"/>
      <c r="CD29" s="119"/>
      <c r="CE29" s="121"/>
      <c r="CF29" s="108" t="str">
        <f t="shared" si="7"/>
        <v/>
      </c>
      <c r="CG29" s="109"/>
      <c r="CH29" s="109"/>
      <c r="CI29" s="109"/>
    </row>
    <row r="30" spans="2:87" ht="16.5" customHeight="1">
      <c r="B30" s="26">
        <v>12</v>
      </c>
      <c r="C30" s="128"/>
      <c r="D30" s="129"/>
      <c r="E30" s="129"/>
      <c r="F30" s="130"/>
      <c r="G30" s="131"/>
      <c r="H30" s="131"/>
      <c r="I30" s="131"/>
      <c r="J30" s="131"/>
      <c r="K30" s="110" t="str">
        <f>IF(G30="","",VLOOKUP(G30,'51職種'!$C$6:$F$56,4,FALSE))</f>
        <v/>
      </c>
      <c r="L30" s="111"/>
      <c r="M30" s="112"/>
      <c r="N30" s="132"/>
      <c r="O30" s="133"/>
      <c r="P30" s="134"/>
      <c r="Q30" s="132"/>
      <c r="R30" s="133"/>
      <c r="S30" s="135"/>
      <c r="T30" s="136"/>
      <c r="U30" s="133"/>
      <c r="V30" s="135"/>
      <c r="W30" s="139"/>
      <c r="X30" s="138"/>
      <c r="Y30" s="132"/>
      <c r="Z30" s="136"/>
      <c r="AA30" s="133"/>
      <c r="AB30" s="135"/>
      <c r="AC30" s="136"/>
      <c r="AD30" s="133"/>
      <c r="AE30" s="134"/>
      <c r="AF30" s="122" t="str">
        <f t="shared" si="8"/>
        <v/>
      </c>
      <c r="AG30" s="123"/>
      <c r="AH30" s="124"/>
      <c r="AI30" s="125" t="str">
        <f t="shared" si="0"/>
        <v/>
      </c>
      <c r="AJ30" s="126"/>
      <c r="AK30" s="126"/>
      <c r="AL30" s="127"/>
      <c r="AM30" s="110" t="str">
        <f t="shared" si="1"/>
        <v/>
      </c>
      <c r="AN30" s="111"/>
      <c r="AO30" s="111"/>
      <c r="AP30" s="112"/>
      <c r="AQ30" s="113" t="str">
        <f t="shared" si="2"/>
        <v/>
      </c>
      <c r="AR30" s="114"/>
      <c r="AT30" s="26">
        <v>12</v>
      </c>
      <c r="AU30" s="115" t="str">
        <f t="shared" si="3"/>
        <v/>
      </c>
      <c r="AV30" s="116"/>
      <c r="AW30" s="116"/>
      <c r="AX30" s="116"/>
      <c r="AY30" s="117"/>
      <c r="AZ30" s="118"/>
      <c r="BA30" s="119"/>
      <c r="BB30" s="119"/>
      <c r="BC30" s="119"/>
      <c r="BD30" s="120">
        <f t="shared" si="4"/>
        <v>0</v>
      </c>
      <c r="BE30" s="120"/>
      <c r="BF30" s="120"/>
      <c r="BG30" s="120"/>
      <c r="BH30" s="119"/>
      <c r="BI30" s="119"/>
      <c r="BJ30" s="119"/>
      <c r="BK30" s="119"/>
      <c r="BL30" s="120">
        <f t="shared" si="5"/>
        <v>0</v>
      </c>
      <c r="BM30" s="120"/>
      <c r="BN30" s="120"/>
      <c r="BO30" s="120"/>
      <c r="BP30" s="119"/>
      <c r="BQ30" s="119"/>
      <c r="BR30" s="119"/>
      <c r="BS30" s="119"/>
      <c r="BT30" s="120">
        <f t="shared" si="6"/>
        <v>0</v>
      </c>
      <c r="BU30" s="120"/>
      <c r="BV30" s="120"/>
      <c r="BW30" s="120"/>
      <c r="BX30" s="119"/>
      <c r="BY30" s="119"/>
      <c r="BZ30" s="119"/>
      <c r="CA30" s="119"/>
      <c r="CB30" s="119"/>
      <c r="CC30" s="119"/>
      <c r="CD30" s="119"/>
      <c r="CE30" s="121"/>
      <c r="CF30" s="108" t="str">
        <f t="shared" si="7"/>
        <v/>
      </c>
      <c r="CG30" s="109"/>
      <c r="CH30" s="109"/>
      <c r="CI30" s="109"/>
    </row>
    <row r="31" spans="2:87" ht="16.5" customHeight="1">
      <c r="B31" s="26">
        <v>13</v>
      </c>
      <c r="C31" s="128"/>
      <c r="D31" s="129"/>
      <c r="E31" s="129"/>
      <c r="F31" s="130"/>
      <c r="G31" s="131"/>
      <c r="H31" s="131"/>
      <c r="I31" s="131"/>
      <c r="J31" s="131"/>
      <c r="K31" s="110" t="str">
        <f>IF(G31="","",VLOOKUP(G31,'51職種'!$C$6:$F$56,4,FALSE))</f>
        <v/>
      </c>
      <c r="L31" s="111"/>
      <c r="M31" s="112"/>
      <c r="N31" s="132"/>
      <c r="O31" s="133"/>
      <c r="P31" s="134"/>
      <c r="Q31" s="132"/>
      <c r="R31" s="133"/>
      <c r="S31" s="135"/>
      <c r="T31" s="136"/>
      <c r="U31" s="133"/>
      <c r="V31" s="135"/>
      <c r="W31" s="139"/>
      <c r="X31" s="138"/>
      <c r="Y31" s="132"/>
      <c r="Z31" s="136"/>
      <c r="AA31" s="133"/>
      <c r="AB31" s="135"/>
      <c r="AC31" s="136"/>
      <c r="AD31" s="133"/>
      <c r="AE31" s="134"/>
      <c r="AF31" s="122" t="str">
        <f t="shared" si="8"/>
        <v/>
      </c>
      <c r="AG31" s="123"/>
      <c r="AH31" s="124"/>
      <c r="AI31" s="125" t="str">
        <f t="shared" si="0"/>
        <v/>
      </c>
      <c r="AJ31" s="126"/>
      <c r="AK31" s="126"/>
      <c r="AL31" s="127"/>
      <c r="AM31" s="110" t="str">
        <f t="shared" si="1"/>
        <v/>
      </c>
      <c r="AN31" s="111"/>
      <c r="AO31" s="111"/>
      <c r="AP31" s="112"/>
      <c r="AQ31" s="113" t="str">
        <f t="shared" si="2"/>
        <v/>
      </c>
      <c r="AR31" s="114"/>
      <c r="AT31" s="26">
        <v>13</v>
      </c>
      <c r="AU31" s="115" t="str">
        <f t="shared" si="3"/>
        <v/>
      </c>
      <c r="AV31" s="116"/>
      <c r="AW31" s="116"/>
      <c r="AX31" s="116"/>
      <c r="AY31" s="117"/>
      <c r="AZ31" s="118"/>
      <c r="BA31" s="119"/>
      <c r="BB31" s="119"/>
      <c r="BC31" s="119"/>
      <c r="BD31" s="120">
        <f t="shared" si="4"/>
        <v>0</v>
      </c>
      <c r="BE31" s="120"/>
      <c r="BF31" s="120"/>
      <c r="BG31" s="120"/>
      <c r="BH31" s="119"/>
      <c r="BI31" s="119"/>
      <c r="BJ31" s="119"/>
      <c r="BK31" s="119"/>
      <c r="BL31" s="120">
        <f t="shared" si="5"/>
        <v>0</v>
      </c>
      <c r="BM31" s="120"/>
      <c r="BN31" s="120"/>
      <c r="BO31" s="120"/>
      <c r="BP31" s="119"/>
      <c r="BQ31" s="119"/>
      <c r="BR31" s="119"/>
      <c r="BS31" s="119"/>
      <c r="BT31" s="120">
        <f t="shared" si="6"/>
        <v>0</v>
      </c>
      <c r="BU31" s="120"/>
      <c r="BV31" s="120"/>
      <c r="BW31" s="120"/>
      <c r="BX31" s="119"/>
      <c r="BY31" s="119"/>
      <c r="BZ31" s="119"/>
      <c r="CA31" s="119"/>
      <c r="CB31" s="119"/>
      <c r="CC31" s="119"/>
      <c r="CD31" s="119"/>
      <c r="CE31" s="121"/>
      <c r="CF31" s="108" t="str">
        <f t="shared" si="7"/>
        <v/>
      </c>
      <c r="CG31" s="109"/>
      <c r="CH31" s="109"/>
      <c r="CI31" s="109"/>
    </row>
    <row r="32" spans="2:87" ht="16.5" customHeight="1">
      <c r="B32" s="26">
        <v>14</v>
      </c>
      <c r="C32" s="128"/>
      <c r="D32" s="129"/>
      <c r="E32" s="129"/>
      <c r="F32" s="130"/>
      <c r="G32" s="131"/>
      <c r="H32" s="131"/>
      <c r="I32" s="131"/>
      <c r="J32" s="131"/>
      <c r="K32" s="110" t="str">
        <f>IF(G32="","",VLOOKUP(G32,'51職種'!$C$6:$F$56,4,FALSE))</f>
        <v/>
      </c>
      <c r="L32" s="111"/>
      <c r="M32" s="112"/>
      <c r="N32" s="132"/>
      <c r="O32" s="133"/>
      <c r="P32" s="134"/>
      <c r="Q32" s="132"/>
      <c r="R32" s="133"/>
      <c r="S32" s="135"/>
      <c r="T32" s="136"/>
      <c r="U32" s="133"/>
      <c r="V32" s="135"/>
      <c r="W32" s="139"/>
      <c r="X32" s="138"/>
      <c r="Y32" s="132"/>
      <c r="Z32" s="136"/>
      <c r="AA32" s="133"/>
      <c r="AB32" s="135"/>
      <c r="AC32" s="136"/>
      <c r="AD32" s="133"/>
      <c r="AE32" s="134"/>
      <c r="AF32" s="122" t="str">
        <f t="shared" si="8"/>
        <v/>
      </c>
      <c r="AG32" s="123"/>
      <c r="AH32" s="124"/>
      <c r="AI32" s="125" t="str">
        <f t="shared" si="0"/>
        <v/>
      </c>
      <c r="AJ32" s="126"/>
      <c r="AK32" s="126"/>
      <c r="AL32" s="127"/>
      <c r="AM32" s="110" t="str">
        <f t="shared" si="1"/>
        <v/>
      </c>
      <c r="AN32" s="111"/>
      <c r="AO32" s="111"/>
      <c r="AP32" s="112"/>
      <c r="AQ32" s="113" t="str">
        <f t="shared" si="2"/>
        <v/>
      </c>
      <c r="AR32" s="114"/>
      <c r="AT32" s="26">
        <v>14</v>
      </c>
      <c r="AU32" s="115" t="str">
        <f t="shared" si="3"/>
        <v/>
      </c>
      <c r="AV32" s="116"/>
      <c r="AW32" s="116"/>
      <c r="AX32" s="116"/>
      <c r="AY32" s="117"/>
      <c r="AZ32" s="118"/>
      <c r="BA32" s="119"/>
      <c r="BB32" s="119"/>
      <c r="BC32" s="119"/>
      <c r="BD32" s="120">
        <f t="shared" si="4"/>
        <v>0</v>
      </c>
      <c r="BE32" s="120"/>
      <c r="BF32" s="120"/>
      <c r="BG32" s="120"/>
      <c r="BH32" s="119"/>
      <c r="BI32" s="119"/>
      <c r="BJ32" s="119"/>
      <c r="BK32" s="119"/>
      <c r="BL32" s="120">
        <f t="shared" si="5"/>
        <v>0</v>
      </c>
      <c r="BM32" s="120"/>
      <c r="BN32" s="120"/>
      <c r="BO32" s="120"/>
      <c r="BP32" s="119"/>
      <c r="BQ32" s="119"/>
      <c r="BR32" s="119"/>
      <c r="BS32" s="119"/>
      <c r="BT32" s="120">
        <f t="shared" si="6"/>
        <v>0</v>
      </c>
      <c r="BU32" s="120"/>
      <c r="BV32" s="120"/>
      <c r="BW32" s="120"/>
      <c r="BX32" s="119"/>
      <c r="BY32" s="119"/>
      <c r="BZ32" s="119"/>
      <c r="CA32" s="119"/>
      <c r="CB32" s="119"/>
      <c r="CC32" s="119"/>
      <c r="CD32" s="119"/>
      <c r="CE32" s="121"/>
      <c r="CF32" s="108" t="str">
        <f t="shared" si="7"/>
        <v/>
      </c>
      <c r="CG32" s="109"/>
      <c r="CH32" s="109"/>
      <c r="CI32" s="109"/>
    </row>
    <row r="33" spans="2:87" ht="16.5" customHeight="1">
      <c r="B33" s="26">
        <v>15</v>
      </c>
      <c r="C33" s="128"/>
      <c r="D33" s="129"/>
      <c r="E33" s="129"/>
      <c r="F33" s="130"/>
      <c r="G33" s="131"/>
      <c r="H33" s="131"/>
      <c r="I33" s="131"/>
      <c r="J33" s="131"/>
      <c r="K33" s="110" t="str">
        <f>IF(G33="","",VLOOKUP(G33,'51職種'!$C$6:$F$56,4,FALSE))</f>
        <v/>
      </c>
      <c r="L33" s="111"/>
      <c r="M33" s="112"/>
      <c r="N33" s="132"/>
      <c r="O33" s="133"/>
      <c r="P33" s="134"/>
      <c r="Q33" s="132"/>
      <c r="R33" s="133"/>
      <c r="S33" s="135"/>
      <c r="T33" s="136"/>
      <c r="U33" s="133"/>
      <c r="V33" s="135"/>
      <c r="W33" s="139"/>
      <c r="X33" s="138"/>
      <c r="Y33" s="132"/>
      <c r="Z33" s="136"/>
      <c r="AA33" s="133"/>
      <c r="AB33" s="135"/>
      <c r="AC33" s="136"/>
      <c r="AD33" s="133"/>
      <c r="AE33" s="134"/>
      <c r="AF33" s="122" t="str">
        <f t="shared" si="8"/>
        <v/>
      </c>
      <c r="AG33" s="123"/>
      <c r="AH33" s="124"/>
      <c r="AI33" s="125" t="str">
        <f t="shared" si="0"/>
        <v/>
      </c>
      <c r="AJ33" s="126"/>
      <c r="AK33" s="126"/>
      <c r="AL33" s="127"/>
      <c r="AM33" s="110" t="str">
        <f t="shared" si="1"/>
        <v/>
      </c>
      <c r="AN33" s="111"/>
      <c r="AO33" s="111"/>
      <c r="AP33" s="112"/>
      <c r="AQ33" s="113" t="str">
        <f t="shared" si="2"/>
        <v/>
      </c>
      <c r="AR33" s="114"/>
      <c r="AT33" s="26">
        <v>15</v>
      </c>
      <c r="AU33" s="115" t="str">
        <f t="shared" si="3"/>
        <v/>
      </c>
      <c r="AV33" s="116"/>
      <c r="AW33" s="116"/>
      <c r="AX33" s="116"/>
      <c r="AY33" s="117"/>
      <c r="AZ33" s="118"/>
      <c r="BA33" s="119"/>
      <c r="BB33" s="119"/>
      <c r="BC33" s="119"/>
      <c r="BD33" s="120">
        <f t="shared" si="4"/>
        <v>0</v>
      </c>
      <c r="BE33" s="120"/>
      <c r="BF33" s="120"/>
      <c r="BG33" s="120"/>
      <c r="BH33" s="119"/>
      <c r="BI33" s="119"/>
      <c r="BJ33" s="119"/>
      <c r="BK33" s="119"/>
      <c r="BL33" s="120">
        <f t="shared" si="5"/>
        <v>0</v>
      </c>
      <c r="BM33" s="120"/>
      <c r="BN33" s="120"/>
      <c r="BO33" s="120"/>
      <c r="BP33" s="119"/>
      <c r="BQ33" s="119"/>
      <c r="BR33" s="119"/>
      <c r="BS33" s="119"/>
      <c r="BT33" s="120">
        <f t="shared" si="6"/>
        <v>0</v>
      </c>
      <c r="BU33" s="120"/>
      <c r="BV33" s="120"/>
      <c r="BW33" s="120"/>
      <c r="BX33" s="119"/>
      <c r="BY33" s="119"/>
      <c r="BZ33" s="119"/>
      <c r="CA33" s="119"/>
      <c r="CB33" s="119"/>
      <c r="CC33" s="119"/>
      <c r="CD33" s="119"/>
      <c r="CE33" s="121"/>
      <c r="CF33" s="108" t="str">
        <f t="shared" si="7"/>
        <v/>
      </c>
      <c r="CG33" s="109"/>
      <c r="CH33" s="109"/>
      <c r="CI33" s="109"/>
    </row>
    <row r="34" spans="2:87" ht="16.5" customHeight="1">
      <c r="B34" s="26">
        <v>16</v>
      </c>
      <c r="C34" s="128"/>
      <c r="D34" s="129"/>
      <c r="E34" s="129"/>
      <c r="F34" s="130"/>
      <c r="G34" s="131"/>
      <c r="H34" s="131"/>
      <c r="I34" s="131"/>
      <c r="J34" s="131"/>
      <c r="K34" s="110" t="str">
        <f>IF(G34="","",VLOOKUP(G34,'51職種'!$C$6:$F$56,4,FALSE))</f>
        <v/>
      </c>
      <c r="L34" s="111"/>
      <c r="M34" s="112"/>
      <c r="N34" s="132"/>
      <c r="O34" s="133"/>
      <c r="P34" s="134"/>
      <c r="Q34" s="132"/>
      <c r="R34" s="133"/>
      <c r="S34" s="135"/>
      <c r="T34" s="136"/>
      <c r="U34" s="133"/>
      <c r="V34" s="135"/>
      <c r="W34" s="139"/>
      <c r="X34" s="138"/>
      <c r="Y34" s="132"/>
      <c r="Z34" s="136"/>
      <c r="AA34" s="133"/>
      <c r="AB34" s="135"/>
      <c r="AC34" s="136"/>
      <c r="AD34" s="133"/>
      <c r="AE34" s="134"/>
      <c r="AF34" s="122" t="str">
        <f t="shared" si="8"/>
        <v/>
      </c>
      <c r="AG34" s="123"/>
      <c r="AH34" s="124"/>
      <c r="AI34" s="125" t="str">
        <f t="shared" si="0"/>
        <v/>
      </c>
      <c r="AJ34" s="126"/>
      <c r="AK34" s="126"/>
      <c r="AL34" s="127"/>
      <c r="AM34" s="110" t="str">
        <f t="shared" si="1"/>
        <v/>
      </c>
      <c r="AN34" s="111"/>
      <c r="AO34" s="111"/>
      <c r="AP34" s="112"/>
      <c r="AQ34" s="113" t="str">
        <f t="shared" si="2"/>
        <v/>
      </c>
      <c r="AR34" s="114"/>
      <c r="AT34" s="26">
        <v>16</v>
      </c>
      <c r="AU34" s="115" t="str">
        <f t="shared" si="3"/>
        <v/>
      </c>
      <c r="AV34" s="116"/>
      <c r="AW34" s="116"/>
      <c r="AX34" s="116"/>
      <c r="AY34" s="117"/>
      <c r="AZ34" s="118"/>
      <c r="BA34" s="119"/>
      <c r="BB34" s="119"/>
      <c r="BC34" s="119"/>
      <c r="BD34" s="120">
        <f t="shared" si="4"/>
        <v>0</v>
      </c>
      <c r="BE34" s="120"/>
      <c r="BF34" s="120"/>
      <c r="BG34" s="120"/>
      <c r="BH34" s="119"/>
      <c r="BI34" s="119"/>
      <c r="BJ34" s="119"/>
      <c r="BK34" s="119"/>
      <c r="BL34" s="120">
        <f t="shared" si="5"/>
        <v>0</v>
      </c>
      <c r="BM34" s="120"/>
      <c r="BN34" s="120"/>
      <c r="BO34" s="120"/>
      <c r="BP34" s="119"/>
      <c r="BQ34" s="119"/>
      <c r="BR34" s="119"/>
      <c r="BS34" s="119"/>
      <c r="BT34" s="120">
        <f t="shared" si="6"/>
        <v>0</v>
      </c>
      <c r="BU34" s="120"/>
      <c r="BV34" s="120"/>
      <c r="BW34" s="120"/>
      <c r="BX34" s="119"/>
      <c r="BY34" s="119"/>
      <c r="BZ34" s="119"/>
      <c r="CA34" s="119"/>
      <c r="CB34" s="119"/>
      <c r="CC34" s="119"/>
      <c r="CD34" s="119"/>
      <c r="CE34" s="121"/>
      <c r="CF34" s="108" t="str">
        <f t="shared" si="7"/>
        <v/>
      </c>
      <c r="CG34" s="109"/>
      <c r="CH34" s="109"/>
      <c r="CI34" s="109"/>
    </row>
    <row r="35" spans="2:87" ht="16.5" customHeight="1">
      <c r="B35" s="26">
        <v>17</v>
      </c>
      <c r="C35" s="128"/>
      <c r="D35" s="129"/>
      <c r="E35" s="129"/>
      <c r="F35" s="130"/>
      <c r="G35" s="131"/>
      <c r="H35" s="131"/>
      <c r="I35" s="131"/>
      <c r="J35" s="131"/>
      <c r="K35" s="110" t="str">
        <f>IF(G35="","",VLOOKUP(G35,'51職種'!$C$6:$F$56,4,FALSE))</f>
        <v/>
      </c>
      <c r="L35" s="111"/>
      <c r="M35" s="112"/>
      <c r="N35" s="132"/>
      <c r="O35" s="133"/>
      <c r="P35" s="134"/>
      <c r="Q35" s="132"/>
      <c r="R35" s="133"/>
      <c r="S35" s="135"/>
      <c r="T35" s="136"/>
      <c r="U35" s="133"/>
      <c r="V35" s="135"/>
      <c r="W35" s="139"/>
      <c r="X35" s="138"/>
      <c r="Y35" s="132"/>
      <c r="Z35" s="136"/>
      <c r="AA35" s="133"/>
      <c r="AB35" s="135"/>
      <c r="AC35" s="136"/>
      <c r="AD35" s="133"/>
      <c r="AE35" s="134"/>
      <c r="AF35" s="122" t="str">
        <f t="shared" si="8"/>
        <v/>
      </c>
      <c r="AG35" s="123"/>
      <c r="AH35" s="124"/>
      <c r="AI35" s="125" t="str">
        <f t="shared" si="0"/>
        <v/>
      </c>
      <c r="AJ35" s="126"/>
      <c r="AK35" s="126"/>
      <c r="AL35" s="127"/>
      <c r="AM35" s="110" t="str">
        <f t="shared" si="1"/>
        <v/>
      </c>
      <c r="AN35" s="111"/>
      <c r="AO35" s="111"/>
      <c r="AP35" s="112"/>
      <c r="AQ35" s="113" t="str">
        <f t="shared" si="2"/>
        <v/>
      </c>
      <c r="AR35" s="114"/>
      <c r="AT35" s="26">
        <v>17</v>
      </c>
      <c r="AU35" s="115" t="str">
        <f t="shared" si="3"/>
        <v/>
      </c>
      <c r="AV35" s="116"/>
      <c r="AW35" s="116"/>
      <c r="AX35" s="116"/>
      <c r="AY35" s="117"/>
      <c r="AZ35" s="118"/>
      <c r="BA35" s="119"/>
      <c r="BB35" s="119"/>
      <c r="BC35" s="119"/>
      <c r="BD35" s="120">
        <f t="shared" si="4"/>
        <v>0</v>
      </c>
      <c r="BE35" s="120"/>
      <c r="BF35" s="120"/>
      <c r="BG35" s="120"/>
      <c r="BH35" s="119"/>
      <c r="BI35" s="119"/>
      <c r="BJ35" s="119"/>
      <c r="BK35" s="119"/>
      <c r="BL35" s="120">
        <f t="shared" si="5"/>
        <v>0</v>
      </c>
      <c r="BM35" s="120"/>
      <c r="BN35" s="120"/>
      <c r="BO35" s="120"/>
      <c r="BP35" s="119"/>
      <c r="BQ35" s="119"/>
      <c r="BR35" s="119"/>
      <c r="BS35" s="119"/>
      <c r="BT35" s="120">
        <f t="shared" si="6"/>
        <v>0</v>
      </c>
      <c r="BU35" s="120"/>
      <c r="BV35" s="120"/>
      <c r="BW35" s="120"/>
      <c r="BX35" s="119"/>
      <c r="BY35" s="119"/>
      <c r="BZ35" s="119"/>
      <c r="CA35" s="119"/>
      <c r="CB35" s="119"/>
      <c r="CC35" s="119"/>
      <c r="CD35" s="119"/>
      <c r="CE35" s="121"/>
      <c r="CF35" s="108" t="str">
        <f t="shared" si="7"/>
        <v/>
      </c>
      <c r="CG35" s="109"/>
      <c r="CH35" s="109"/>
      <c r="CI35" s="109"/>
    </row>
    <row r="36" spans="2:87" ht="16.5" customHeight="1">
      <c r="B36" s="26">
        <v>18</v>
      </c>
      <c r="C36" s="128"/>
      <c r="D36" s="129"/>
      <c r="E36" s="129"/>
      <c r="F36" s="130"/>
      <c r="G36" s="131"/>
      <c r="H36" s="131"/>
      <c r="I36" s="131"/>
      <c r="J36" s="131"/>
      <c r="K36" s="110" t="str">
        <f>IF(G36="","",VLOOKUP(G36,'51職種'!$C$6:$F$56,4,FALSE))</f>
        <v/>
      </c>
      <c r="L36" s="111"/>
      <c r="M36" s="112"/>
      <c r="N36" s="132"/>
      <c r="O36" s="133"/>
      <c r="P36" s="134"/>
      <c r="Q36" s="132"/>
      <c r="R36" s="133"/>
      <c r="S36" s="135"/>
      <c r="T36" s="136"/>
      <c r="U36" s="133"/>
      <c r="V36" s="135"/>
      <c r="W36" s="139"/>
      <c r="X36" s="138"/>
      <c r="Y36" s="132"/>
      <c r="Z36" s="136"/>
      <c r="AA36" s="133"/>
      <c r="AB36" s="135"/>
      <c r="AC36" s="136"/>
      <c r="AD36" s="133"/>
      <c r="AE36" s="134"/>
      <c r="AF36" s="122" t="str">
        <f t="shared" si="8"/>
        <v/>
      </c>
      <c r="AG36" s="123"/>
      <c r="AH36" s="124"/>
      <c r="AI36" s="125" t="str">
        <f t="shared" si="0"/>
        <v/>
      </c>
      <c r="AJ36" s="126"/>
      <c r="AK36" s="126"/>
      <c r="AL36" s="127"/>
      <c r="AM36" s="110" t="str">
        <f t="shared" si="1"/>
        <v/>
      </c>
      <c r="AN36" s="111"/>
      <c r="AO36" s="111"/>
      <c r="AP36" s="112"/>
      <c r="AQ36" s="113" t="str">
        <f t="shared" si="2"/>
        <v/>
      </c>
      <c r="AR36" s="114"/>
      <c r="AT36" s="26">
        <v>18</v>
      </c>
      <c r="AU36" s="115" t="str">
        <f t="shared" si="3"/>
        <v/>
      </c>
      <c r="AV36" s="116"/>
      <c r="AW36" s="116"/>
      <c r="AX36" s="116"/>
      <c r="AY36" s="117"/>
      <c r="AZ36" s="118"/>
      <c r="BA36" s="119"/>
      <c r="BB36" s="119"/>
      <c r="BC36" s="119"/>
      <c r="BD36" s="120">
        <f t="shared" si="4"/>
        <v>0</v>
      </c>
      <c r="BE36" s="120"/>
      <c r="BF36" s="120"/>
      <c r="BG36" s="120"/>
      <c r="BH36" s="119"/>
      <c r="BI36" s="119"/>
      <c r="BJ36" s="119"/>
      <c r="BK36" s="119"/>
      <c r="BL36" s="120">
        <f t="shared" si="5"/>
        <v>0</v>
      </c>
      <c r="BM36" s="120"/>
      <c r="BN36" s="120"/>
      <c r="BO36" s="120"/>
      <c r="BP36" s="119"/>
      <c r="BQ36" s="119"/>
      <c r="BR36" s="119"/>
      <c r="BS36" s="119"/>
      <c r="BT36" s="120">
        <f t="shared" si="6"/>
        <v>0</v>
      </c>
      <c r="BU36" s="120"/>
      <c r="BV36" s="120"/>
      <c r="BW36" s="120"/>
      <c r="BX36" s="119"/>
      <c r="BY36" s="119"/>
      <c r="BZ36" s="119"/>
      <c r="CA36" s="119"/>
      <c r="CB36" s="119"/>
      <c r="CC36" s="119"/>
      <c r="CD36" s="119"/>
      <c r="CE36" s="121"/>
      <c r="CF36" s="108" t="str">
        <f t="shared" si="7"/>
        <v/>
      </c>
      <c r="CG36" s="109"/>
      <c r="CH36" s="109"/>
      <c r="CI36" s="109"/>
    </row>
    <row r="37" spans="2:87" ht="16.5" customHeight="1">
      <c r="B37" s="26">
        <v>19</v>
      </c>
      <c r="C37" s="128"/>
      <c r="D37" s="129"/>
      <c r="E37" s="129"/>
      <c r="F37" s="130"/>
      <c r="G37" s="131"/>
      <c r="H37" s="131"/>
      <c r="I37" s="131"/>
      <c r="J37" s="131"/>
      <c r="K37" s="110" t="str">
        <f>IF(G37="","",VLOOKUP(G37,'51職種'!$C$6:$F$56,4,FALSE))</f>
        <v/>
      </c>
      <c r="L37" s="111"/>
      <c r="M37" s="112"/>
      <c r="N37" s="132"/>
      <c r="O37" s="133"/>
      <c r="P37" s="134"/>
      <c r="Q37" s="132"/>
      <c r="R37" s="133"/>
      <c r="S37" s="135"/>
      <c r="T37" s="136"/>
      <c r="U37" s="133"/>
      <c r="V37" s="135"/>
      <c r="W37" s="139"/>
      <c r="X37" s="138"/>
      <c r="Y37" s="132"/>
      <c r="Z37" s="136"/>
      <c r="AA37" s="133"/>
      <c r="AB37" s="135"/>
      <c r="AC37" s="136"/>
      <c r="AD37" s="133"/>
      <c r="AE37" s="134"/>
      <c r="AF37" s="122" t="str">
        <f t="shared" si="8"/>
        <v/>
      </c>
      <c r="AG37" s="123"/>
      <c r="AH37" s="124"/>
      <c r="AI37" s="125" t="str">
        <f t="shared" si="0"/>
        <v/>
      </c>
      <c r="AJ37" s="126"/>
      <c r="AK37" s="126"/>
      <c r="AL37" s="127"/>
      <c r="AM37" s="110" t="str">
        <f t="shared" si="1"/>
        <v/>
      </c>
      <c r="AN37" s="111"/>
      <c r="AO37" s="111"/>
      <c r="AP37" s="112"/>
      <c r="AQ37" s="113" t="str">
        <f t="shared" si="2"/>
        <v/>
      </c>
      <c r="AR37" s="114"/>
      <c r="AT37" s="26">
        <v>19</v>
      </c>
      <c r="AU37" s="115" t="str">
        <f t="shared" si="3"/>
        <v/>
      </c>
      <c r="AV37" s="116"/>
      <c r="AW37" s="116"/>
      <c r="AX37" s="116"/>
      <c r="AY37" s="117"/>
      <c r="AZ37" s="118"/>
      <c r="BA37" s="119"/>
      <c r="BB37" s="119"/>
      <c r="BC37" s="119"/>
      <c r="BD37" s="120">
        <f t="shared" si="4"/>
        <v>0</v>
      </c>
      <c r="BE37" s="120"/>
      <c r="BF37" s="120"/>
      <c r="BG37" s="120"/>
      <c r="BH37" s="119"/>
      <c r="BI37" s="119"/>
      <c r="BJ37" s="119"/>
      <c r="BK37" s="119"/>
      <c r="BL37" s="120">
        <f t="shared" si="5"/>
        <v>0</v>
      </c>
      <c r="BM37" s="120"/>
      <c r="BN37" s="120"/>
      <c r="BO37" s="120"/>
      <c r="BP37" s="119"/>
      <c r="BQ37" s="119"/>
      <c r="BR37" s="119"/>
      <c r="BS37" s="119"/>
      <c r="BT37" s="120">
        <f t="shared" si="6"/>
        <v>0</v>
      </c>
      <c r="BU37" s="120"/>
      <c r="BV37" s="120"/>
      <c r="BW37" s="120"/>
      <c r="BX37" s="119"/>
      <c r="BY37" s="119"/>
      <c r="BZ37" s="119"/>
      <c r="CA37" s="119"/>
      <c r="CB37" s="119"/>
      <c r="CC37" s="119"/>
      <c r="CD37" s="119"/>
      <c r="CE37" s="121"/>
      <c r="CF37" s="108" t="str">
        <f t="shared" si="7"/>
        <v/>
      </c>
      <c r="CG37" s="109"/>
      <c r="CH37" s="109"/>
      <c r="CI37" s="109"/>
    </row>
    <row r="38" spans="2:87" ht="16.5" customHeight="1">
      <c r="B38" s="26">
        <v>20</v>
      </c>
      <c r="C38" s="128"/>
      <c r="D38" s="129"/>
      <c r="E38" s="129"/>
      <c r="F38" s="130"/>
      <c r="G38" s="131"/>
      <c r="H38" s="131"/>
      <c r="I38" s="131"/>
      <c r="J38" s="131"/>
      <c r="K38" s="110" t="str">
        <f>IF(G38="","",VLOOKUP(G38,'51職種'!$C$6:$F$56,4,FALSE))</f>
        <v/>
      </c>
      <c r="L38" s="111"/>
      <c r="M38" s="112"/>
      <c r="N38" s="132"/>
      <c r="O38" s="133"/>
      <c r="P38" s="134"/>
      <c r="Q38" s="132"/>
      <c r="R38" s="133"/>
      <c r="S38" s="135"/>
      <c r="T38" s="136"/>
      <c r="U38" s="133"/>
      <c r="V38" s="135"/>
      <c r="W38" s="139"/>
      <c r="X38" s="138"/>
      <c r="Y38" s="132"/>
      <c r="Z38" s="136"/>
      <c r="AA38" s="133"/>
      <c r="AB38" s="135"/>
      <c r="AC38" s="136"/>
      <c r="AD38" s="133"/>
      <c r="AE38" s="134"/>
      <c r="AF38" s="122" t="str">
        <f t="shared" si="8"/>
        <v/>
      </c>
      <c r="AG38" s="123"/>
      <c r="AH38" s="124"/>
      <c r="AI38" s="125" t="str">
        <f t="shared" si="0"/>
        <v/>
      </c>
      <c r="AJ38" s="126"/>
      <c r="AK38" s="126"/>
      <c r="AL38" s="127"/>
      <c r="AM38" s="110" t="str">
        <f t="shared" si="1"/>
        <v/>
      </c>
      <c r="AN38" s="111"/>
      <c r="AO38" s="111"/>
      <c r="AP38" s="112"/>
      <c r="AQ38" s="113" t="str">
        <f t="shared" si="2"/>
        <v/>
      </c>
      <c r="AR38" s="114"/>
      <c r="AT38" s="26">
        <v>20</v>
      </c>
      <c r="AU38" s="115" t="str">
        <f t="shared" si="3"/>
        <v/>
      </c>
      <c r="AV38" s="116"/>
      <c r="AW38" s="116"/>
      <c r="AX38" s="116"/>
      <c r="AY38" s="117"/>
      <c r="AZ38" s="118"/>
      <c r="BA38" s="119"/>
      <c r="BB38" s="119"/>
      <c r="BC38" s="119"/>
      <c r="BD38" s="120">
        <f t="shared" si="4"/>
        <v>0</v>
      </c>
      <c r="BE38" s="120"/>
      <c r="BF38" s="120"/>
      <c r="BG38" s="120"/>
      <c r="BH38" s="119"/>
      <c r="BI38" s="119"/>
      <c r="BJ38" s="119"/>
      <c r="BK38" s="119"/>
      <c r="BL38" s="120">
        <f t="shared" si="5"/>
        <v>0</v>
      </c>
      <c r="BM38" s="120"/>
      <c r="BN38" s="120"/>
      <c r="BO38" s="120"/>
      <c r="BP38" s="119"/>
      <c r="BQ38" s="119"/>
      <c r="BR38" s="119"/>
      <c r="BS38" s="119"/>
      <c r="BT38" s="120">
        <f t="shared" si="6"/>
        <v>0</v>
      </c>
      <c r="BU38" s="120"/>
      <c r="BV38" s="120"/>
      <c r="BW38" s="120"/>
      <c r="BX38" s="119"/>
      <c r="BY38" s="119"/>
      <c r="BZ38" s="119"/>
      <c r="CA38" s="119"/>
      <c r="CB38" s="119"/>
      <c r="CC38" s="119"/>
      <c r="CD38" s="119"/>
      <c r="CE38" s="121"/>
      <c r="CF38" s="108" t="str">
        <f t="shared" si="7"/>
        <v/>
      </c>
      <c r="CG38" s="109"/>
      <c r="CH38" s="109"/>
      <c r="CI38" s="109"/>
    </row>
    <row r="39" spans="2:87" ht="17.25" customHeight="1">
      <c r="AE39" s="27"/>
      <c r="AZ39" s="28"/>
      <c r="BA39" s="28"/>
      <c r="BB39" s="28"/>
      <c r="BC39" s="28"/>
      <c r="BD39" s="28" t="s">
        <v>55</v>
      </c>
      <c r="BE39" s="29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</row>
  </sheetData>
  <sheetProtection algorithmName="SHA-512" hashValue="LdKnO2MDPvx/02XGZ5vVhtaH76WjzEWgtoZkAlchScGumJLrGEcVUsD5lo0Dqvacad5jqCoyCwGF5/v9lzngIA==" saltValue="/21u7irR4ItNJlHdmXCq1w==" spinCount="100000" sheet="1" objects="1" scenarios="1"/>
  <mergeCells count="559">
    <mergeCell ref="B5:P5"/>
    <mergeCell ref="Q5:AD5"/>
    <mergeCell ref="AE5:AR5"/>
    <mergeCell ref="AT5:BH5"/>
    <mergeCell ref="B2:Q3"/>
    <mergeCell ref="V2:Y2"/>
    <mergeCell ref="Z2:AD2"/>
    <mergeCell ref="AE2:AH2"/>
    <mergeCell ref="AI2:AL2"/>
    <mergeCell ref="AM2:AN2"/>
    <mergeCell ref="U6:AD6"/>
    <mergeCell ref="S12:T12"/>
    <mergeCell ref="AI9:AR9"/>
    <mergeCell ref="AX12:BB12"/>
    <mergeCell ref="BD12:BH12"/>
    <mergeCell ref="AX10:BH11"/>
    <mergeCell ref="AU7:AW9"/>
    <mergeCell ref="AO2:AR2"/>
    <mergeCell ref="AT2:BS3"/>
    <mergeCell ref="AE3:AK3"/>
    <mergeCell ref="AL3:AR3"/>
    <mergeCell ref="L12:P12"/>
    <mergeCell ref="AU12:AW12"/>
    <mergeCell ref="AU10:AW11"/>
    <mergeCell ref="S11:T11"/>
    <mergeCell ref="U11:AD11"/>
    <mergeCell ref="AG11:AH11"/>
    <mergeCell ref="AI11:AR11"/>
    <mergeCell ref="AX7:BH9"/>
    <mergeCell ref="R8:T8"/>
    <mergeCell ref="U8:AD8"/>
    <mergeCell ref="AF8:AH8"/>
    <mergeCell ref="AI8:AR8"/>
    <mergeCell ref="R9:T9"/>
    <mergeCell ref="U9:AD9"/>
    <mergeCell ref="AF9:AH9"/>
    <mergeCell ref="AE6:AE12"/>
    <mergeCell ref="AF6:AH6"/>
    <mergeCell ref="AI6:AR6"/>
    <mergeCell ref="AU6:AW6"/>
    <mergeCell ref="AX6:BH6"/>
    <mergeCell ref="R7:T7"/>
    <mergeCell ref="U7:AD7"/>
    <mergeCell ref="AF7:AH7"/>
    <mergeCell ref="R6:T6"/>
    <mergeCell ref="B14:B15"/>
    <mergeCell ref="C14:F15"/>
    <mergeCell ref="G14:J15"/>
    <mergeCell ref="K14:M15"/>
    <mergeCell ref="N14:P15"/>
    <mergeCell ref="Q14:AE15"/>
    <mergeCell ref="U12:AD12"/>
    <mergeCell ref="AG12:AH12"/>
    <mergeCell ref="AI12:AR12"/>
    <mergeCell ref="B6:B12"/>
    <mergeCell ref="C6:E6"/>
    <mergeCell ref="F6:P6"/>
    <mergeCell ref="C10:E11"/>
    <mergeCell ref="F10:P11"/>
    <mergeCell ref="S10:T10"/>
    <mergeCell ref="U10:AD10"/>
    <mergeCell ref="AF10:AH10"/>
    <mergeCell ref="AI10:AR10"/>
    <mergeCell ref="AI7:AR7"/>
    <mergeCell ref="C7:E9"/>
    <mergeCell ref="F7:P9"/>
    <mergeCell ref="Q6:Q12"/>
    <mergeCell ref="C12:E12"/>
    <mergeCell ref="F12:J12"/>
    <mergeCell ref="BX14:CE15"/>
    <mergeCell ref="CF14:CI15"/>
    <mergeCell ref="C16:F18"/>
    <mergeCell ref="N16:P17"/>
    <mergeCell ref="Q16:S17"/>
    <mergeCell ref="T16:Y16"/>
    <mergeCell ref="Z16:AB17"/>
    <mergeCell ref="AC16:AE17"/>
    <mergeCell ref="AZ16:BG17"/>
    <mergeCell ref="AF14:AH15"/>
    <mergeCell ref="AI14:AL15"/>
    <mergeCell ref="AM14:AP15"/>
    <mergeCell ref="AQ14:AR15"/>
    <mergeCell ref="AT14:AT15"/>
    <mergeCell ref="AU14:AY15"/>
    <mergeCell ref="BH16:BO17"/>
    <mergeCell ref="BP16:BW17"/>
    <mergeCell ref="BX16:CA18"/>
    <mergeCell ref="CB16:CE18"/>
    <mergeCell ref="T17:V17"/>
    <mergeCell ref="W17:Y17"/>
    <mergeCell ref="AU17:AY18"/>
    <mergeCell ref="AJ18:AK18"/>
    <mergeCell ref="BT18:BW18"/>
    <mergeCell ref="N19:P19"/>
    <mergeCell ref="Q19:S19"/>
    <mergeCell ref="T19:V19"/>
    <mergeCell ref="BT19:BW19"/>
    <mergeCell ref="AZ14:BW15"/>
    <mergeCell ref="W20:Y20"/>
    <mergeCell ref="Z20:AB20"/>
    <mergeCell ref="AC20:AE20"/>
    <mergeCell ref="AF20:AH20"/>
    <mergeCell ref="BP19:BS19"/>
    <mergeCell ref="AZ18:BC18"/>
    <mergeCell ref="BD18:BG18"/>
    <mergeCell ref="BH18:BK18"/>
    <mergeCell ref="BL18:BO18"/>
    <mergeCell ref="BP18:BS18"/>
    <mergeCell ref="AI20:AL20"/>
    <mergeCell ref="AQ20:AR20"/>
    <mergeCell ref="AU20:AY20"/>
    <mergeCell ref="AZ20:BC20"/>
    <mergeCell ref="T21:V21"/>
    <mergeCell ref="CF19:CI19"/>
    <mergeCell ref="C20:F20"/>
    <mergeCell ref="G20:J20"/>
    <mergeCell ref="K20:M20"/>
    <mergeCell ref="N20:P20"/>
    <mergeCell ref="Q20:S20"/>
    <mergeCell ref="AQ19:AR19"/>
    <mergeCell ref="AU19:AY19"/>
    <mergeCell ref="AZ19:BC19"/>
    <mergeCell ref="BD19:BG19"/>
    <mergeCell ref="BH19:BK19"/>
    <mergeCell ref="BL19:BO19"/>
    <mergeCell ref="W19:Y19"/>
    <mergeCell ref="Z19:AB19"/>
    <mergeCell ref="AC19:AE19"/>
    <mergeCell ref="AF19:AH19"/>
    <mergeCell ref="AI19:AL19"/>
    <mergeCell ref="AM19:AP19"/>
    <mergeCell ref="T20:V20"/>
    <mergeCell ref="AM20:AP20"/>
    <mergeCell ref="C19:F19"/>
    <mergeCell ref="G19:J19"/>
    <mergeCell ref="K19:M19"/>
    <mergeCell ref="CF22:CI22"/>
    <mergeCell ref="BD22:BG22"/>
    <mergeCell ref="BH22:BK22"/>
    <mergeCell ref="BX19:CA19"/>
    <mergeCell ref="BL20:BO20"/>
    <mergeCell ref="BP20:BS20"/>
    <mergeCell ref="BT20:BW20"/>
    <mergeCell ref="BX20:CA20"/>
    <mergeCell ref="CB20:CE20"/>
    <mergeCell ref="CB19:CE19"/>
    <mergeCell ref="CF20:CI20"/>
    <mergeCell ref="BD20:BG20"/>
    <mergeCell ref="BH20:BK20"/>
    <mergeCell ref="CB21:CE21"/>
    <mergeCell ref="CF21:CI21"/>
    <mergeCell ref="BH21:BK21"/>
    <mergeCell ref="BL21:BO21"/>
    <mergeCell ref="BD21:BG21"/>
    <mergeCell ref="CB22:CE22"/>
    <mergeCell ref="BP21:BS21"/>
    <mergeCell ref="BT21:BW21"/>
    <mergeCell ref="BX21:CA21"/>
    <mergeCell ref="C21:F21"/>
    <mergeCell ref="T22:V22"/>
    <mergeCell ref="W22:Y22"/>
    <mergeCell ref="Z22:AB22"/>
    <mergeCell ref="AC22:AE22"/>
    <mergeCell ref="AM22:AP22"/>
    <mergeCell ref="AQ22:AR22"/>
    <mergeCell ref="AU22:AY22"/>
    <mergeCell ref="AZ22:BC22"/>
    <mergeCell ref="G21:J21"/>
    <mergeCell ref="K21:M21"/>
    <mergeCell ref="N21:P21"/>
    <mergeCell ref="Q21:S21"/>
    <mergeCell ref="AQ21:AR21"/>
    <mergeCell ref="AU21:AY21"/>
    <mergeCell ref="AZ21:BC21"/>
    <mergeCell ref="W21:Y21"/>
    <mergeCell ref="Z21:AB21"/>
    <mergeCell ref="AC21:AE21"/>
    <mergeCell ref="AF21:AH21"/>
    <mergeCell ref="AI21:AL21"/>
    <mergeCell ref="AM21:AP21"/>
    <mergeCell ref="AF22:AH22"/>
    <mergeCell ref="AI22:AL22"/>
    <mergeCell ref="BX23:CA23"/>
    <mergeCell ref="C22:F22"/>
    <mergeCell ref="G22:J22"/>
    <mergeCell ref="K22:M22"/>
    <mergeCell ref="N22:P22"/>
    <mergeCell ref="Q22:S22"/>
    <mergeCell ref="BL22:BO22"/>
    <mergeCell ref="BP22:BS22"/>
    <mergeCell ref="BT22:BW22"/>
    <mergeCell ref="BX22:CA22"/>
    <mergeCell ref="AF23:AH23"/>
    <mergeCell ref="AI23:AL23"/>
    <mergeCell ref="AM23:AP23"/>
    <mergeCell ref="C23:F23"/>
    <mergeCell ref="G23:J23"/>
    <mergeCell ref="K23:M23"/>
    <mergeCell ref="N23:P23"/>
    <mergeCell ref="BP23:BS23"/>
    <mergeCell ref="BT23:BW23"/>
    <mergeCell ref="Q23:S23"/>
    <mergeCell ref="Z23:AB23"/>
    <mergeCell ref="AC23:AE23"/>
    <mergeCell ref="CF24:CI24"/>
    <mergeCell ref="AM24:AP24"/>
    <mergeCell ref="AQ24:AR24"/>
    <mergeCell ref="AU24:AY24"/>
    <mergeCell ref="AZ24:BC24"/>
    <mergeCell ref="BD24:BG24"/>
    <mergeCell ref="BH24:BK24"/>
    <mergeCell ref="T23:V23"/>
    <mergeCell ref="BL24:BO24"/>
    <mergeCell ref="BP24:BS24"/>
    <mergeCell ref="BT24:BW24"/>
    <mergeCell ref="BX24:CA24"/>
    <mergeCell ref="CB23:CE23"/>
    <mergeCell ref="CF23:CI23"/>
    <mergeCell ref="BH23:BK23"/>
    <mergeCell ref="BL23:BO23"/>
    <mergeCell ref="CB24:CE24"/>
    <mergeCell ref="AF24:AH24"/>
    <mergeCell ref="AI24:AL24"/>
    <mergeCell ref="AQ23:AR23"/>
    <mergeCell ref="AU23:AY23"/>
    <mergeCell ref="AZ23:BC23"/>
    <mergeCell ref="BD23:BG23"/>
    <mergeCell ref="W23:Y23"/>
    <mergeCell ref="AZ25:BC25"/>
    <mergeCell ref="BD25:BG25"/>
    <mergeCell ref="W25:Y25"/>
    <mergeCell ref="Z25:AB25"/>
    <mergeCell ref="AC25:AE25"/>
    <mergeCell ref="AF25:AH25"/>
    <mergeCell ref="AI25:AL25"/>
    <mergeCell ref="AM25:AP25"/>
    <mergeCell ref="C25:F25"/>
    <mergeCell ref="AU25:AY25"/>
    <mergeCell ref="T24:V24"/>
    <mergeCell ref="W24:Y24"/>
    <mergeCell ref="Z24:AB24"/>
    <mergeCell ref="AC24:AE24"/>
    <mergeCell ref="C26:F26"/>
    <mergeCell ref="G26:J26"/>
    <mergeCell ref="K26:M26"/>
    <mergeCell ref="N26:P26"/>
    <mergeCell ref="Q26:S26"/>
    <mergeCell ref="C24:F24"/>
    <mergeCell ref="G24:J24"/>
    <mergeCell ref="K24:M24"/>
    <mergeCell ref="N24:P24"/>
    <mergeCell ref="Q24:S24"/>
    <mergeCell ref="Q25:S25"/>
    <mergeCell ref="T26:V26"/>
    <mergeCell ref="W26:Y26"/>
    <mergeCell ref="Z26:AB26"/>
    <mergeCell ref="AC26:AE26"/>
    <mergeCell ref="G25:J25"/>
    <mergeCell ref="K25:M25"/>
    <mergeCell ref="N25:P25"/>
    <mergeCell ref="C27:F27"/>
    <mergeCell ref="CF26:CI26"/>
    <mergeCell ref="AM26:AP26"/>
    <mergeCell ref="AQ26:AR26"/>
    <mergeCell ref="AU26:AY26"/>
    <mergeCell ref="AZ26:BC26"/>
    <mergeCell ref="BD26:BG26"/>
    <mergeCell ref="BH26:BK26"/>
    <mergeCell ref="T25:V25"/>
    <mergeCell ref="BL26:BO26"/>
    <mergeCell ref="BP26:BS26"/>
    <mergeCell ref="BT26:BW26"/>
    <mergeCell ref="BX26:CA26"/>
    <mergeCell ref="CB25:CE25"/>
    <mergeCell ref="CF25:CI25"/>
    <mergeCell ref="BH25:BK25"/>
    <mergeCell ref="BL25:BO25"/>
    <mergeCell ref="CB26:CE26"/>
    <mergeCell ref="AF26:AH26"/>
    <mergeCell ref="AI26:AL26"/>
    <mergeCell ref="BP25:BS25"/>
    <mergeCell ref="BT25:BW25"/>
    <mergeCell ref="BX25:CA25"/>
    <mergeCell ref="AQ25:AR25"/>
    <mergeCell ref="CF28:CI28"/>
    <mergeCell ref="AM28:AP28"/>
    <mergeCell ref="AQ28:AR28"/>
    <mergeCell ref="AU28:AY28"/>
    <mergeCell ref="AZ28:BC28"/>
    <mergeCell ref="BD28:BG28"/>
    <mergeCell ref="BH28:BK28"/>
    <mergeCell ref="T27:V27"/>
    <mergeCell ref="BL28:BO28"/>
    <mergeCell ref="BP28:BS28"/>
    <mergeCell ref="BT28:BW28"/>
    <mergeCell ref="BX28:CA28"/>
    <mergeCell ref="CB27:CE27"/>
    <mergeCell ref="CF27:CI27"/>
    <mergeCell ref="BH27:BK27"/>
    <mergeCell ref="BL27:BO27"/>
    <mergeCell ref="AZ27:BC27"/>
    <mergeCell ref="BD27:BG27"/>
    <mergeCell ref="W27:Y27"/>
    <mergeCell ref="Z27:AB27"/>
    <mergeCell ref="AC27:AE27"/>
    <mergeCell ref="C29:F29"/>
    <mergeCell ref="Q27:S27"/>
    <mergeCell ref="T28:V28"/>
    <mergeCell ref="W28:Y28"/>
    <mergeCell ref="Z28:AB28"/>
    <mergeCell ref="AC28:AE28"/>
    <mergeCell ref="CB28:CE28"/>
    <mergeCell ref="AF28:AH28"/>
    <mergeCell ref="AI28:AL28"/>
    <mergeCell ref="BP27:BS27"/>
    <mergeCell ref="BT27:BW27"/>
    <mergeCell ref="BX27:CA27"/>
    <mergeCell ref="AQ27:AR27"/>
    <mergeCell ref="AU27:AY27"/>
    <mergeCell ref="AZ29:BC29"/>
    <mergeCell ref="BD29:BG29"/>
    <mergeCell ref="C28:F28"/>
    <mergeCell ref="G28:J28"/>
    <mergeCell ref="K28:M28"/>
    <mergeCell ref="N28:P28"/>
    <mergeCell ref="Q28:S28"/>
    <mergeCell ref="AF27:AH27"/>
    <mergeCell ref="AI27:AL27"/>
    <mergeCell ref="AM27:AP27"/>
    <mergeCell ref="C30:F30"/>
    <mergeCell ref="G30:J30"/>
    <mergeCell ref="K30:M30"/>
    <mergeCell ref="N30:P30"/>
    <mergeCell ref="Q30:S30"/>
    <mergeCell ref="G27:J27"/>
    <mergeCell ref="K27:M27"/>
    <mergeCell ref="N27:P27"/>
    <mergeCell ref="CF30:CI30"/>
    <mergeCell ref="AM30:AP30"/>
    <mergeCell ref="AQ30:AR30"/>
    <mergeCell ref="AU30:AY30"/>
    <mergeCell ref="AZ30:BC30"/>
    <mergeCell ref="BD30:BG30"/>
    <mergeCell ref="BH30:BK30"/>
    <mergeCell ref="T29:V29"/>
    <mergeCell ref="BL30:BO30"/>
    <mergeCell ref="BP30:BS30"/>
    <mergeCell ref="BT30:BW30"/>
    <mergeCell ref="BX30:CA30"/>
    <mergeCell ref="CB29:CE29"/>
    <mergeCell ref="CF29:CI29"/>
    <mergeCell ref="BH29:BK29"/>
    <mergeCell ref="BL29:BO29"/>
    <mergeCell ref="Q29:S29"/>
    <mergeCell ref="T30:V30"/>
    <mergeCell ref="W30:Y30"/>
    <mergeCell ref="Z30:AB30"/>
    <mergeCell ref="AC30:AE30"/>
    <mergeCell ref="CB30:CE30"/>
    <mergeCell ref="AF30:AH30"/>
    <mergeCell ref="AI30:AL30"/>
    <mergeCell ref="BP29:BS29"/>
    <mergeCell ref="BT29:BW29"/>
    <mergeCell ref="BX29:CA29"/>
    <mergeCell ref="AQ29:AR29"/>
    <mergeCell ref="AU29:AY29"/>
    <mergeCell ref="W29:Y29"/>
    <mergeCell ref="Z29:AB29"/>
    <mergeCell ref="AC29:AE29"/>
    <mergeCell ref="AF29:AH29"/>
    <mergeCell ref="AI29:AL29"/>
    <mergeCell ref="AM29:AP29"/>
    <mergeCell ref="G29:J29"/>
    <mergeCell ref="K29:M29"/>
    <mergeCell ref="N29:P29"/>
    <mergeCell ref="CF32:CI32"/>
    <mergeCell ref="AM32:AP32"/>
    <mergeCell ref="AQ32:AR32"/>
    <mergeCell ref="AU32:AY32"/>
    <mergeCell ref="AZ32:BC32"/>
    <mergeCell ref="BD32:BG32"/>
    <mergeCell ref="BH32:BK32"/>
    <mergeCell ref="T31:V31"/>
    <mergeCell ref="BL32:BO32"/>
    <mergeCell ref="BP32:BS32"/>
    <mergeCell ref="BT32:BW32"/>
    <mergeCell ref="BX32:CA32"/>
    <mergeCell ref="CB31:CE31"/>
    <mergeCell ref="CF31:CI31"/>
    <mergeCell ref="BH31:BK31"/>
    <mergeCell ref="BL31:BO31"/>
    <mergeCell ref="W31:Y31"/>
    <mergeCell ref="Z31:AB31"/>
    <mergeCell ref="AC31:AE31"/>
    <mergeCell ref="AF31:AH31"/>
    <mergeCell ref="AI31:AL31"/>
    <mergeCell ref="CB32:CE32"/>
    <mergeCell ref="AF32:AH32"/>
    <mergeCell ref="AI32:AL32"/>
    <mergeCell ref="BP31:BS31"/>
    <mergeCell ref="BT31:BW31"/>
    <mergeCell ref="BX31:CA31"/>
    <mergeCell ref="AQ31:AR31"/>
    <mergeCell ref="AU31:AY31"/>
    <mergeCell ref="AZ33:BC33"/>
    <mergeCell ref="BD33:BG33"/>
    <mergeCell ref="AM31:AP31"/>
    <mergeCell ref="AZ31:BC31"/>
    <mergeCell ref="BD31:BG31"/>
    <mergeCell ref="C33:F33"/>
    <mergeCell ref="Q31:S31"/>
    <mergeCell ref="T32:V32"/>
    <mergeCell ref="W32:Y32"/>
    <mergeCell ref="Z32:AB32"/>
    <mergeCell ref="AC32:AE32"/>
    <mergeCell ref="G33:J33"/>
    <mergeCell ref="K33:M33"/>
    <mergeCell ref="N33:P33"/>
    <mergeCell ref="C32:F32"/>
    <mergeCell ref="G32:J32"/>
    <mergeCell ref="K32:M32"/>
    <mergeCell ref="N32:P32"/>
    <mergeCell ref="Q32:S32"/>
    <mergeCell ref="C31:F31"/>
    <mergeCell ref="C34:F34"/>
    <mergeCell ref="G34:J34"/>
    <mergeCell ref="K34:M34"/>
    <mergeCell ref="N34:P34"/>
    <mergeCell ref="Q34:S34"/>
    <mergeCell ref="G31:J31"/>
    <mergeCell ref="K31:M31"/>
    <mergeCell ref="N31:P31"/>
    <mergeCell ref="CF34:CI34"/>
    <mergeCell ref="AM34:AP34"/>
    <mergeCell ref="AQ34:AR34"/>
    <mergeCell ref="AU34:AY34"/>
    <mergeCell ref="AZ34:BC34"/>
    <mergeCell ref="BD34:BG34"/>
    <mergeCell ref="BH34:BK34"/>
    <mergeCell ref="T33:V33"/>
    <mergeCell ref="BL34:BO34"/>
    <mergeCell ref="BP34:BS34"/>
    <mergeCell ref="BT34:BW34"/>
    <mergeCell ref="BX34:CA34"/>
    <mergeCell ref="CB33:CE33"/>
    <mergeCell ref="CF33:CI33"/>
    <mergeCell ref="BH33:BK33"/>
    <mergeCell ref="BL33:BO33"/>
    <mergeCell ref="CB34:CE34"/>
    <mergeCell ref="AF34:AH34"/>
    <mergeCell ref="AI34:AL34"/>
    <mergeCell ref="BP33:BS33"/>
    <mergeCell ref="BT33:BW33"/>
    <mergeCell ref="BX33:CA33"/>
    <mergeCell ref="AQ33:AR33"/>
    <mergeCell ref="AU33:AY33"/>
    <mergeCell ref="Q33:S33"/>
    <mergeCell ref="T34:V34"/>
    <mergeCell ref="W34:Y34"/>
    <mergeCell ref="Z34:AB34"/>
    <mergeCell ref="AC34:AE34"/>
    <mergeCell ref="W33:Y33"/>
    <mergeCell ref="Z33:AB33"/>
    <mergeCell ref="AC33:AE33"/>
    <mergeCell ref="AF33:AH33"/>
    <mergeCell ref="AI33:AL33"/>
    <mergeCell ref="AM33:AP33"/>
    <mergeCell ref="CF35:CI35"/>
    <mergeCell ref="BH35:BK35"/>
    <mergeCell ref="BL35:BO35"/>
    <mergeCell ref="BP35:BS35"/>
    <mergeCell ref="BT35:BW35"/>
    <mergeCell ref="C36:F36"/>
    <mergeCell ref="G36:J36"/>
    <mergeCell ref="K36:M36"/>
    <mergeCell ref="N36:P36"/>
    <mergeCell ref="Q36:S36"/>
    <mergeCell ref="W35:Y35"/>
    <mergeCell ref="Z35:AB35"/>
    <mergeCell ref="AC35:AE35"/>
    <mergeCell ref="C35:F35"/>
    <mergeCell ref="G35:J35"/>
    <mergeCell ref="K35:M35"/>
    <mergeCell ref="N35:P35"/>
    <mergeCell ref="Q35:S35"/>
    <mergeCell ref="T36:V36"/>
    <mergeCell ref="W36:Y36"/>
    <mergeCell ref="Z36:AB36"/>
    <mergeCell ref="AC36:AE36"/>
    <mergeCell ref="T35:V35"/>
    <mergeCell ref="AZ35:BC35"/>
    <mergeCell ref="BD35:BG35"/>
    <mergeCell ref="AF35:AH35"/>
    <mergeCell ref="AI35:AL35"/>
    <mergeCell ref="AM35:AP35"/>
    <mergeCell ref="BX35:CA35"/>
    <mergeCell ref="AQ35:AR35"/>
    <mergeCell ref="AU35:AY35"/>
    <mergeCell ref="CB36:CE36"/>
    <mergeCell ref="AF36:AH36"/>
    <mergeCell ref="AI36:AL36"/>
    <mergeCell ref="BL36:BO36"/>
    <mergeCell ref="BP36:BS36"/>
    <mergeCell ref="BT36:BW36"/>
    <mergeCell ref="BX36:CA36"/>
    <mergeCell ref="CB35:CE35"/>
    <mergeCell ref="Q37:S37"/>
    <mergeCell ref="T37:V37"/>
    <mergeCell ref="CF36:CI36"/>
    <mergeCell ref="AM36:AP36"/>
    <mergeCell ref="AQ36:AR36"/>
    <mergeCell ref="AU36:AY36"/>
    <mergeCell ref="AZ36:BC36"/>
    <mergeCell ref="BD36:BG36"/>
    <mergeCell ref="BH36:BK36"/>
    <mergeCell ref="CF37:CI37"/>
    <mergeCell ref="BH37:BK37"/>
    <mergeCell ref="AF38:AH38"/>
    <mergeCell ref="AI38:AL38"/>
    <mergeCell ref="BL38:BO38"/>
    <mergeCell ref="BP38:BS38"/>
    <mergeCell ref="BP37:BS37"/>
    <mergeCell ref="C38:F38"/>
    <mergeCell ref="G38:J38"/>
    <mergeCell ref="K38:M38"/>
    <mergeCell ref="N38:P38"/>
    <mergeCell ref="Q38:S38"/>
    <mergeCell ref="T38:V38"/>
    <mergeCell ref="W38:Y38"/>
    <mergeCell ref="Z38:AB38"/>
    <mergeCell ref="AC38:AE38"/>
    <mergeCell ref="W37:Y37"/>
    <mergeCell ref="Z37:AB37"/>
    <mergeCell ref="AC37:AE37"/>
    <mergeCell ref="AF37:AH37"/>
    <mergeCell ref="AI37:AL37"/>
    <mergeCell ref="AM37:AP37"/>
    <mergeCell ref="C37:F37"/>
    <mergeCell ref="G37:J37"/>
    <mergeCell ref="K37:M37"/>
    <mergeCell ref="N37:P37"/>
    <mergeCell ref="CF38:CI38"/>
    <mergeCell ref="AM38:AP38"/>
    <mergeCell ref="AQ38:AR38"/>
    <mergeCell ref="AU38:AY38"/>
    <mergeCell ref="AZ38:BC38"/>
    <mergeCell ref="BD38:BG38"/>
    <mergeCell ref="BH38:BK38"/>
    <mergeCell ref="AQ37:AR37"/>
    <mergeCell ref="AU37:AY37"/>
    <mergeCell ref="AZ37:BC37"/>
    <mergeCell ref="BD37:BG37"/>
    <mergeCell ref="BL37:BO37"/>
    <mergeCell ref="BT38:BW38"/>
    <mergeCell ref="BX38:CA38"/>
    <mergeCell ref="CB38:CE38"/>
    <mergeCell ref="CB37:CE37"/>
    <mergeCell ref="BT37:BW37"/>
    <mergeCell ref="BX37:CA37"/>
  </mergeCells>
  <phoneticPr fontId="2"/>
  <conditionalFormatting sqref="AZ19:BC38 BH19:BK38 BP19:BS38 BX19:CE38 N20:V38 Z20:AE38 C19:J38">
    <cfRule type="containsBlanks" dxfId="6" priority="6">
      <formula>LEN(TRIM(C19))=0</formula>
    </cfRule>
  </conditionalFormatting>
  <conditionalFormatting sqref="AQ19:AR38">
    <cfRule type="cellIs" dxfId="5" priority="5" operator="equal">
      <formula>"要確認"</formula>
    </cfRule>
  </conditionalFormatting>
  <conditionalFormatting sqref="Z2">
    <cfRule type="containsBlanks" dxfId="4" priority="4">
      <formula>LEN(TRIM(Z2))=0</formula>
    </cfRule>
  </conditionalFormatting>
  <conditionalFormatting sqref="AI2 AO2">
    <cfRule type="containsBlanks" dxfId="3" priority="3">
      <formula>LEN(TRIM(AI2))=0</formula>
    </cfRule>
  </conditionalFormatting>
  <conditionalFormatting sqref="AL3">
    <cfRule type="containsBlanks" dxfId="2" priority="2">
      <formula>LEN(TRIM(AL3))=0</formula>
    </cfRule>
  </conditionalFormatting>
  <conditionalFormatting sqref="N19:AE19 W20:Y38">
    <cfRule type="containsBlanks" dxfId="1" priority="1">
      <formula>LEN(TRIM(N19))=0</formula>
    </cfRule>
  </conditionalFormatting>
  <printOptions horizontalCentered="1"/>
  <pageMargins left="0.59055118110236227" right="0.59055118110236227" top="0.70866141732283472" bottom="0.39370078740157483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'51職種'!$C$5:$C$56</xm:f>
          </x14:formula1>
          <xm:sqref>G19:J38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6:M57"/>
  <sheetViews>
    <sheetView view="pageBreakPreview" zoomScale="85" zoomScaleNormal="100" zoomScaleSheetLayoutView="85" workbookViewId="0">
      <selection activeCell="D10" sqref="D10:L10"/>
    </sheetView>
  </sheetViews>
  <sheetFormatPr defaultRowHeight="13.5"/>
  <cols>
    <col min="1" max="1" width="3.875" style="37" customWidth="1"/>
    <col min="2" max="2" width="12.5" style="37" customWidth="1"/>
    <col min="3" max="4" width="3.75" style="37" customWidth="1"/>
    <col min="5" max="5" width="6.25" style="37" customWidth="1"/>
    <col min="6" max="6" width="3.75" style="37" customWidth="1"/>
    <col min="7" max="7" width="8.75" style="37" customWidth="1"/>
    <col min="8" max="8" width="3.75" style="37" customWidth="1"/>
    <col min="9" max="10" width="11.25" style="37" customWidth="1"/>
    <col min="11" max="12" width="8" style="37" customWidth="1"/>
    <col min="13" max="13" width="3.875" style="37" customWidth="1"/>
    <col min="14" max="14" width="9" style="37" customWidth="1"/>
    <col min="15" max="16384" width="9" style="37"/>
  </cols>
  <sheetData>
    <row r="6" spans="1:13" ht="45" customHeight="1">
      <c r="A6" s="326" t="s">
        <v>104</v>
      </c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</row>
    <row r="10" spans="1:13" s="40" customFormat="1" ht="37.5" customHeight="1">
      <c r="B10" s="43" t="s">
        <v>105</v>
      </c>
      <c r="C10" s="41"/>
      <c r="D10" s="327" t="str">
        <f>IF(基本情報入力!D6="","",基本情報入力!D6)</f>
        <v/>
      </c>
      <c r="E10" s="327"/>
      <c r="F10" s="327"/>
      <c r="G10" s="327"/>
      <c r="H10" s="327"/>
      <c r="I10" s="327"/>
      <c r="J10" s="327"/>
      <c r="K10" s="327"/>
      <c r="L10" s="327"/>
    </row>
    <row r="11" spans="1:13" s="40" customFormat="1" ht="17.25"/>
    <row r="12" spans="1:13" s="40" customFormat="1" ht="24" customHeight="1">
      <c r="B12" s="42" t="s">
        <v>106</v>
      </c>
      <c r="C12" s="41"/>
      <c r="D12" s="40" t="s">
        <v>109</v>
      </c>
      <c r="E12" s="81"/>
      <c r="F12" s="40" t="s">
        <v>110</v>
      </c>
    </row>
    <row r="13" spans="1:13" s="40" customFormat="1" ht="17.25"/>
    <row r="14" spans="1:13" s="40" customFormat="1" ht="24" customHeight="1">
      <c r="B14" s="42" t="s">
        <v>107</v>
      </c>
      <c r="C14" s="41"/>
      <c r="D14" s="328"/>
      <c r="E14" s="328"/>
      <c r="F14" s="328"/>
      <c r="G14" s="328"/>
      <c r="H14" s="39" t="s">
        <v>116</v>
      </c>
      <c r="I14" s="328"/>
      <c r="J14" s="328"/>
    </row>
    <row r="15" spans="1:13" s="38" customFormat="1" ht="14.25"/>
    <row r="16" spans="1:13" s="38" customFormat="1" ht="14.25"/>
    <row r="18" spans="2:12" s="38" customFormat="1" ht="14.25"/>
    <row r="19" spans="2:12" s="38" customFormat="1" ht="14.25"/>
    <row r="20" spans="2:12" s="38" customFormat="1" ht="14.25"/>
    <row r="21" spans="2:12" s="38" customFormat="1" ht="14.25"/>
    <row r="22" spans="2:12" s="38" customFormat="1" ht="14.25"/>
    <row r="23" spans="2:12" s="38" customFormat="1" ht="14.25"/>
    <row r="24" spans="2:12" s="38" customFormat="1" ht="14.25"/>
    <row r="25" spans="2:12" s="38" customFormat="1" ht="14.25"/>
    <row r="26" spans="2:12" s="38" customFormat="1" ht="18.75" customHeight="1">
      <c r="B26" s="38" t="s">
        <v>108</v>
      </c>
    </row>
    <row r="27" spans="2:12" s="38" customFormat="1" ht="14.25"/>
    <row r="28" spans="2:12" s="38" customFormat="1" ht="14.25"/>
    <row r="29" spans="2:12" s="38" customFormat="1" ht="18.75" customHeight="1">
      <c r="B29" s="38" t="s">
        <v>111</v>
      </c>
    </row>
    <row r="30" spans="2:12" s="38" customFormat="1" ht="14.25"/>
    <row r="31" spans="2:12" s="38" customFormat="1" ht="14.25"/>
    <row r="32" spans="2:12" s="38" customFormat="1" ht="18.75" customHeight="1">
      <c r="J32" s="329"/>
      <c r="K32" s="329"/>
      <c r="L32" s="329"/>
    </row>
    <row r="33" spans="2:12" s="38" customFormat="1" ht="14.25"/>
    <row r="34" spans="2:12" s="38" customFormat="1" ht="14.25"/>
    <row r="35" spans="2:12" s="38" customFormat="1" ht="18.75" customHeight="1">
      <c r="B35" s="323" t="s">
        <v>112</v>
      </c>
      <c r="C35" s="323"/>
    </row>
    <row r="36" spans="2:12" s="38" customFormat="1" ht="11.25" customHeight="1">
      <c r="B36" s="44"/>
      <c r="C36" s="44"/>
    </row>
    <row r="37" spans="2:12" s="38" customFormat="1" ht="22.5" customHeight="1">
      <c r="C37" s="325" t="s">
        <v>113</v>
      </c>
      <c r="D37" s="325"/>
      <c r="F37" s="324" t="str">
        <f>IF(基本情報入力!D12="","",基本情報入力!D12)</f>
        <v/>
      </c>
      <c r="G37" s="324"/>
      <c r="H37" s="324"/>
      <c r="I37" s="324"/>
      <c r="J37" s="324"/>
      <c r="K37" s="324"/>
      <c r="L37" s="324"/>
    </row>
    <row r="38" spans="2:12" s="38" customFormat="1" ht="11.25" customHeight="1"/>
    <row r="39" spans="2:12" s="38" customFormat="1" ht="22.5" customHeight="1">
      <c r="C39" s="325" t="s">
        <v>114</v>
      </c>
      <c r="D39" s="325"/>
      <c r="F39" s="324" t="str">
        <f>IF(基本情報入力!D10="","",基本情報入力!D10)</f>
        <v/>
      </c>
      <c r="G39" s="324"/>
      <c r="H39" s="324"/>
      <c r="I39" s="324"/>
      <c r="J39" s="324"/>
      <c r="K39" s="324"/>
      <c r="L39" s="324"/>
    </row>
    <row r="40" spans="2:12" s="38" customFormat="1" ht="11.25" customHeight="1"/>
    <row r="41" spans="2:12" s="38" customFormat="1" ht="22.5" customHeight="1">
      <c r="C41" s="325" t="s">
        <v>115</v>
      </c>
      <c r="D41" s="325"/>
      <c r="F41" s="324" t="str">
        <f>基本情報入力!D11&amp;"　"&amp;基本情報入力!G11</f>
        <v>　</v>
      </c>
      <c r="G41" s="324"/>
      <c r="H41" s="324"/>
      <c r="I41" s="324"/>
      <c r="J41" s="324"/>
      <c r="K41" s="324"/>
      <c r="L41" s="324"/>
    </row>
    <row r="42" spans="2:12" s="38" customFormat="1" ht="14.25"/>
    <row r="43" spans="2:12" s="38" customFormat="1" ht="14.25"/>
    <row r="44" spans="2:12" s="38" customFormat="1" ht="14.25"/>
    <row r="45" spans="2:12" s="38" customFormat="1" ht="14.25"/>
    <row r="46" spans="2:12" s="38" customFormat="1" ht="14.25"/>
    <row r="47" spans="2:12" s="38" customFormat="1" ht="14.25"/>
    <row r="48" spans="2:12" s="38" customFormat="1" ht="14.25"/>
    <row r="49" s="38" customFormat="1" ht="14.25"/>
    <row r="50" s="38" customFormat="1" ht="14.25"/>
    <row r="51" s="38" customFormat="1" ht="14.25"/>
    <row r="52" s="38" customFormat="1" ht="14.25"/>
    <row r="53" s="38" customFormat="1" ht="14.25"/>
    <row r="54" s="38" customFormat="1" ht="14.25"/>
    <row r="55" s="38" customFormat="1" ht="14.25"/>
    <row r="56" s="38" customFormat="1" ht="14.25"/>
    <row r="57" s="38" customFormat="1" ht="14.25"/>
  </sheetData>
  <sheetProtection password="DDAF" sheet="1" objects="1" scenarios="1"/>
  <mergeCells count="12">
    <mergeCell ref="A6:M6"/>
    <mergeCell ref="D10:L10"/>
    <mergeCell ref="D14:G14"/>
    <mergeCell ref="I14:J14"/>
    <mergeCell ref="J32:L32"/>
    <mergeCell ref="B35:C35"/>
    <mergeCell ref="F41:L41"/>
    <mergeCell ref="F39:L39"/>
    <mergeCell ref="F37:L37"/>
    <mergeCell ref="C39:D39"/>
    <mergeCell ref="C41:D41"/>
    <mergeCell ref="C37:D37"/>
  </mergeCells>
  <phoneticPr fontId="2"/>
  <conditionalFormatting sqref="E12 D14 I14 J32">
    <cfRule type="containsBlanks" dxfId="0" priority="1">
      <formula>LEN(TRIM(D12))=0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2:H59"/>
  <sheetViews>
    <sheetView workbookViewId="0">
      <selection activeCell="H14" sqref="H14"/>
    </sheetView>
  </sheetViews>
  <sheetFormatPr defaultRowHeight="13.5"/>
  <cols>
    <col min="1" max="1" width="9" style="30"/>
    <col min="2" max="2" width="5" style="30" customWidth="1"/>
    <col min="3" max="3" width="16.75" style="30" bestFit="1" customWidth="1"/>
    <col min="4" max="4" width="9" style="30" bestFit="1" customWidth="1"/>
    <col min="5" max="5" width="9" style="30" hidden="1" customWidth="1"/>
    <col min="6" max="6" width="7.125" style="30" customWidth="1"/>
    <col min="7" max="7" width="4.5" style="30" hidden="1" customWidth="1"/>
    <col min="8" max="8" width="48.25" style="30" customWidth="1"/>
    <col min="9" max="11" width="9" style="30" customWidth="1"/>
    <col min="12" max="16384" width="9" style="30"/>
  </cols>
  <sheetData>
    <row r="2" spans="2:7">
      <c r="B2" s="30" t="s">
        <v>148</v>
      </c>
    </row>
    <row r="3" spans="2:7" ht="44.25" customHeight="1">
      <c r="B3" s="330" t="s">
        <v>56</v>
      </c>
      <c r="C3" s="330"/>
    </row>
    <row r="4" spans="2:7">
      <c r="B4" s="31"/>
      <c r="C4" s="31" t="s">
        <v>57</v>
      </c>
      <c r="D4" s="32" t="s">
        <v>58</v>
      </c>
      <c r="E4" s="32" t="s">
        <v>59</v>
      </c>
      <c r="F4" s="32" t="s">
        <v>60</v>
      </c>
      <c r="G4" s="33">
        <v>0.85</v>
      </c>
    </row>
    <row r="5" spans="2:7" ht="7.5" customHeight="1">
      <c r="B5" s="31"/>
      <c r="C5" s="31"/>
      <c r="D5" s="32"/>
      <c r="E5" s="32"/>
      <c r="F5" s="32"/>
      <c r="G5" s="34"/>
    </row>
    <row r="6" spans="2:7">
      <c r="B6" s="32">
        <v>1</v>
      </c>
      <c r="C6" s="32" t="s">
        <v>48</v>
      </c>
      <c r="D6" s="35">
        <v>28300</v>
      </c>
      <c r="E6" s="35">
        <f t="shared" ref="E6:E45" si="0">ROUND(D6/8,0)</f>
        <v>3538</v>
      </c>
      <c r="F6" s="35">
        <f>ROUNDUP(D6/8*$G$4,0)</f>
        <v>3007</v>
      </c>
      <c r="G6" s="36"/>
    </row>
    <row r="7" spans="2:7">
      <c r="B7" s="32">
        <v>2</v>
      </c>
      <c r="C7" s="32" t="s">
        <v>49</v>
      </c>
      <c r="D7" s="35">
        <v>25400</v>
      </c>
      <c r="E7" s="35">
        <f t="shared" si="0"/>
        <v>3175</v>
      </c>
      <c r="F7" s="35">
        <f t="shared" ref="F7:F56" si="1">ROUNDUP(D7/8*$G$4,0)</f>
        <v>2699</v>
      </c>
      <c r="G7" s="36"/>
    </row>
    <row r="8" spans="2:7">
      <c r="B8" s="32">
        <v>3</v>
      </c>
      <c r="C8" s="32" t="s">
        <v>50</v>
      </c>
      <c r="D8" s="35">
        <v>17600</v>
      </c>
      <c r="E8" s="35">
        <f t="shared" si="0"/>
        <v>2200</v>
      </c>
      <c r="F8" s="35">
        <f t="shared" si="1"/>
        <v>1870</v>
      </c>
      <c r="G8" s="36"/>
    </row>
    <row r="9" spans="2:7">
      <c r="B9" s="32">
        <v>4</v>
      </c>
      <c r="C9" s="32" t="s">
        <v>53</v>
      </c>
      <c r="D9" s="35">
        <v>25900</v>
      </c>
      <c r="E9" s="35">
        <f t="shared" si="0"/>
        <v>3238</v>
      </c>
      <c r="F9" s="35">
        <f t="shared" si="1"/>
        <v>2752</v>
      </c>
      <c r="G9" s="36"/>
    </row>
    <row r="10" spans="2:7">
      <c r="B10" s="32">
        <v>5</v>
      </c>
      <c r="C10" s="32" t="s">
        <v>61</v>
      </c>
      <c r="D10" s="35">
        <v>31600</v>
      </c>
      <c r="E10" s="35">
        <f t="shared" si="0"/>
        <v>3950</v>
      </c>
      <c r="F10" s="35">
        <f t="shared" si="1"/>
        <v>3358</v>
      </c>
      <c r="G10" s="36"/>
    </row>
    <row r="11" spans="2:7">
      <c r="B11" s="32">
        <v>6</v>
      </c>
      <c r="C11" s="32" t="s">
        <v>62</v>
      </c>
      <c r="D11" s="35">
        <v>31200</v>
      </c>
      <c r="E11" s="35">
        <f t="shared" si="0"/>
        <v>3900</v>
      </c>
      <c r="F11" s="35">
        <f t="shared" si="1"/>
        <v>3315</v>
      </c>
      <c r="G11" s="36"/>
    </row>
    <row r="12" spans="2:7">
      <c r="B12" s="32">
        <v>7</v>
      </c>
      <c r="C12" s="32" t="s">
        <v>63</v>
      </c>
      <c r="D12" s="35">
        <v>31400</v>
      </c>
      <c r="E12" s="35">
        <f t="shared" si="0"/>
        <v>3925</v>
      </c>
      <c r="F12" s="35">
        <f t="shared" si="1"/>
        <v>3337</v>
      </c>
      <c r="G12" s="36"/>
    </row>
    <row r="13" spans="2:7">
      <c r="B13" s="32">
        <v>8</v>
      </c>
      <c r="C13" s="32" t="s">
        <v>64</v>
      </c>
      <c r="D13" s="35">
        <v>29200</v>
      </c>
      <c r="E13" s="35">
        <f t="shared" si="0"/>
        <v>3650</v>
      </c>
      <c r="F13" s="35">
        <f t="shared" si="1"/>
        <v>3103</v>
      </c>
      <c r="G13" s="36"/>
    </row>
    <row r="14" spans="2:7">
      <c r="B14" s="32">
        <v>9</v>
      </c>
      <c r="C14" s="32" t="s">
        <v>65</v>
      </c>
      <c r="D14" s="35">
        <v>30100</v>
      </c>
      <c r="E14" s="35">
        <f t="shared" si="0"/>
        <v>3763</v>
      </c>
      <c r="F14" s="35">
        <f t="shared" si="1"/>
        <v>3199</v>
      </c>
      <c r="G14" s="36"/>
    </row>
    <row r="15" spans="2:7">
      <c r="B15" s="32">
        <v>10</v>
      </c>
      <c r="C15" s="32" t="s">
        <v>52</v>
      </c>
      <c r="D15" s="35">
        <v>30900</v>
      </c>
      <c r="E15" s="35">
        <f t="shared" si="0"/>
        <v>3863</v>
      </c>
      <c r="F15" s="35">
        <f t="shared" si="1"/>
        <v>3284</v>
      </c>
      <c r="G15" s="36"/>
    </row>
    <row r="16" spans="2:7">
      <c r="B16" s="32">
        <v>11</v>
      </c>
      <c r="C16" s="32" t="s">
        <v>66</v>
      </c>
      <c r="D16" s="35">
        <v>28000</v>
      </c>
      <c r="E16" s="35">
        <f t="shared" si="0"/>
        <v>3500</v>
      </c>
      <c r="F16" s="35">
        <f t="shared" si="1"/>
        <v>2975</v>
      </c>
      <c r="G16" s="36"/>
    </row>
    <row r="17" spans="2:7">
      <c r="B17" s="32">
        <v>12</v>
      </c>
      <c r="C17" s="32" t="s">
        <v>67</v>
      </c>
      <c r="D17" s="35">
        <v>32700</v>
      </c>
      <c r="E17" s="35">
        <f t="shared" si="0"/>
        <v>4088</v>
      </c>
      <c r="F17" s="35">
        <f t="shared" si="1"/>
        <v>3475</v>
      </c>
      <c r="G17" s="36"/>
    </row>
    <row r="18" spans="2:7">
      <c r="B18" s="32">
        <v>13</v>
      </c>
      <c r="C18" s="32" t="s">
        <v>68</v>
      </c>
      <c r="D18" s="35">
        <v>33800</v>
      </c>
      <c r="E18" s="35">
        <f t="shared" si="0"/>
        <v>4225</v>
      </c>
      <c r="F18" s="35">
        <f t="shared" si="1"/>
        <v>3592</v>
      </c>
      <c r="G18" s="36"/>
    </row>
    <row r="19" spans="2:7">
      <c r="B19" s="32">
        <v>14</v>
      </c>
      <c r="C19" s="32" t="s">
        <v>69</v>
      </c>
      <c r="D19" s="35">
        <v>28900</v>
      </c>
      <c r="E19" s="35">
        <f t="shared" si="0"/>
        <v>3613</v>
      </c>
      <c r="F19" s="35">
        <f t="shared" si="1"/>
        <v>3071</v>
      </c>
      <c r="G19" s="36"/>
    </row>
    <row r="20" spans="2:7">
      <c r="B20" s="32">
        <v>15</v>
      </c>
      <c r="C20" s="32" t="s">
        <v>70</v>
      </c>
      <c r="D20" s="35">
        <v>23600</v>
      </c>
      <c r="E20" s="35">
        <f t="shared" si="0"/>
        <v>2950</v>
      </c>
      <c r="F20" s="35">
        <f t="shared" si="1"/>
        <v>2508</v>
      </c>
      <c r="G20" s="36"/>
    </row>
    <row r="21" spans="2:7">
      <c r="B21" s="32">
        <v>16</v>
      </c>
      <c r="C21" s="32" t="s">
        <v>71</v>
      </c>
      <c r="D21" s="35">
        <v>35100</v>
      </c>
      <c r="E21" s="35">
        <f t="shared" si="0"/>
        <v>4388</v>
      </c>
      <c r="F21" s="35">
        <f t="shared" si="1"/>
        <v>3730</v>
      </c>
      <c r="G21" s="36"/>
    </row>
    <row r="22" spans="2:7">
      <c r="B22" s="32">
        <v>17</v>
      </c>
      <c r="C22" s="32" t="s">
        <v>72</v>
      </c>
      <c r="D22" s="35">
        <v>41600</v>
      </c>
      <c r="E22" s="35">
        <f t="shared" si="0"/>
        <v>5200</v>
      </c>
      <c r="F22" s="35">
        <f t="shared" si="1"/>
        <v>4420</v>
      </c>
      <c r="G22" s="36"/>
    </row>
    <row r="23" spans="2:7">
      <c r="B23" s="32">
        <v>18</v>
      </c>
      <c r="C23" s="32" t="s">
        <v>73</v>
      </c>
      <c r="D23" s="35">
        <v>35600</v>
      </c>
      <c r="E23" s="35">
        <f t="shared" si="0"/>
        <v>4450</v>
      </c>
      <c r="F23" s="35">
        <f t="shared" si="1"/>
        <v>3783</v>
      </c>
      <c r="G23" s="36"/>
    </row>
    <row r="24" spans="2:7">
      <c r="B24" s="32">
        <v>19</v>
      </c>
      <c r="C24" s="32" t="s">
        <v>74</v>
      </c>
      <c r="D24" s="35">
        <v>33900</v>
      </c>
      <c r="E24" s="35">
        <f t="shared" si="0"/>
        <v>4238</v>
      </c>
      <c r="F24" s="35">
        <f t="shared" si="1"/>
        <v>3602</v>
      </c>
      <c r="G24" s="36"/>
    </row>
    <row r="25" spans="2:7">
      <c r="B25" s="32">
        <v>20</v>
      </c>
      <c r="C25" s="32" t="s">
        <v>75</v>
      </c>
      <c r="D25" s="35">
        <v>29400</v>
      </c>
      <c r="E25" s="35">
        <f t="shared" si="0"/>
        <v>3675</v>
      </c>
      <c r="F25" s="35">
        <f t="shared" si="1"/>
        <v>3124</v>
      </c>
      <c r="G25" s="36"/>
    </row>
    <row r="26" spans="2:7">
      <c r="B26" s="32">
        <v>21</v>
      </c>
      <c r="C26" s="32" t="s">
        <v>76</v>
      </c>
      <c r="D26" s="35">
        <v>38400</v>
      </c>
      <c r="E26" s="35">
        <f t="shared" si="0"/>
        <v>4800</v>
      </c>
      <c r="F26" s="35">
        <f t="shared" si="1"/>
        <v>4080</v>
      </c>
      <c r="G26" s="36"/>
    </row>
    <row r="27" spans="2:7">
      <c r="B27" s="32">
        <v>22</v>
      </c>
      <c r="C27" s="32" t="s">
        <v>77</v>
      </c>
      <c r="D27" s="35">
        <v>32900</v>
      </c>
      <c r="E27" s="35">
        <f t="shared" si="0"/>
        <v>4113</v>
      </c>
      <c r="F27" s="35">
        <f t="shared" si="1"/>
        <v>3496</v>
      </c>
      <c r="G27" s="36"/>
    </row>
    <row r="28" spans="2:7">
      <c r="B28" s="32">
        <v>23</v>
      </c>
      <c r="C28" s="32" t="s">
        <v>78</v>
      </c>
      <c r="D28" s="35">
        <v>33600</v>
      </c>
      <c r="E28" s="35">
        <f t="shared" si="0"/>
        <v>4200</v>
      </c>
      <c r="F28" s="35">
        <f t="shared" si="1"/>
        <v>3570</v>
      </c>
      <c r="G28" s="36"/>
    </row>
    <row r="29" spans="2:7">
      <c r="B29" s="32">
        <v>24</v>
      </c>
      <c r="C29" s="32" t="s">
        <v>79</v>
      </c>
      <c r="D29" s="35">
        <v>38500</v>
      </c>
      <c r="E29" s="35">
        <f t="shared" si="0"/>
        <v>4813</v>
      </c>
      <c r="F29" s="35">
        <f t="shared" si="1"/>
        <v>4091</v>
      </c>
      <c r="G29" s="36"/>
    </row>
    <row r="30" spans="2:7">
      <c r="B30" s="32">
        <v>25</v>
      </c>
      <c r="C30" s="32" t="s">
        <v>47</v>
      </c>
      <c r="D30" s="35">
        <v>31000</v>
      </c>
      <c r="E30" s="35">
        <f t="shared" si="0"/>
        <v>3875</v>
      </c>
      <c r="F30" s="35">
        <f t="shared" si="1"/>
        <v>3294</v>
      </c>
      <c r="G30" s="36"/>
    </row>
    <row r="31" spans="2:7">
      <c r="B31" s="32">
        <v>26</v>
      </c>
      <c r="C31" s="32" t="s">
        <v>80</v>
      </c>
      <c r="D31" s="35">
        <v>36600</v>
      </c>
      <c r="E31" s="35">
        <f t="shared" si="0"/>
        <v>4575</v>
      </c>
      <c r="F31" s="35">
        <f t="shared" si="1"/>
        <v>3889</v>
      </c>
      <c r="G31" s="36"/>
    </row>
    <row r="32" spans="2:7">
      <c r="B32" s="32">
        <v>27</v>
      </c>
      <c r="C32" s="32" t="s">
        <v>81</v>
      </c>
      <c r="D32" s="35">
        <v>29500</v>
      </c>
      <c r="E32" s="35">
        <f t="shared" si="0"/>
        <v>3688</v>
      </c>
      <c r="F32" s="35">
        <f t="shared" si="1"/>
        <v>3135</v>
      </c>
      <c r="G32" s="36"/>
    </row>
    <row r="33" spans="2:8">
      <c r="B33" s="32">
        <v>28</v>
      </c>
      <c r="C33" s="32" t="s">
        <v>82</v>
      </c>
      <c r="D33" s="35">
        <v>47200</v>
      </c>
      <c r="E33" s="35">
        <f t="shared" si="0"/>
        <v>5900</v>
      </c>
      <c r="F33" s="35">
        <f t="shared" si="1"/>
        <v>5015</v>
      </c>
      <c r="G33" s="36"/>
    </row>
    <row r="34" spans="2:8">
      <c r="B34" s="32">
        <v>29</v>
      </c>
      <c r="C34" s="32" t="s">
        <v>83</v>
      </c>
      <c r="D34" s="35">
        <v>34500</v>
      </c>
      <c r="E34" s="35">
        <f t="shared" si="0"/>
        <v>4313</v>
      </c>
      <c r="F34" s="35">
        <f t="shared" si="1"/>
        <v>3666</v>
      </c>
      <c r="G34" s="36"/>
    </row>
    <row r="35" spans="2:8">
      <c r="B35" s="32">
        <v>30</v>
      </c>
      <c r="C35" s="32" t="s">
        <v>84</v>
      </c>
      <c r="D35" s="35">
        <v>33500</v>
      </c>
      <c r="E35" s="35">
        <f t="shared" si="0"/>
        <v>4188</v>
      </c>
      <c r="F35" s="35">
        <f t="shared" si="1"/>
        <v>3560</v>
      </c>
      <c r="G35" s="36"/>
    </row>
    <row r="36" spans="2:8">
      <c r="B36" s="32">
        <v>31</v>
      </c>
      <c r="C36" s="32" t="s">
        <v>85</v>
      </c>
      <c r="D36" s="35">
        <v>30700</v>
      </c>
      <c r="E36" s="35">
        <f t="shared" si="0"/>
        <v>3838</v>
      </c>
      <c r="F36" s="35">
        <f t="shared" si="1"/>
        <v>3262</v>
      </c>
      <c r="G36" s="36"/>
    </row>
    <row r="37" spans="2:8">
      <c r="B37" s="32">
        <v>32</v>
      </c>
      <c r="C37" s="32" t="s">
        <v>86</v>
      </c>
      <c r="D37" s="35">
        <v>54400</v>
      </c>
      <c r="E37" s="35">
        <f t="shared" si="0"/>
        <v>6800</v>
      </c>
      <c r="F37" s="35">
        <f t="shared" si="1"/>
        <v>5780</v>
      </c>
      <c r="G37" s="36"/>
    </row>
    <row r="38" spans="2:8">
      <c r="B38" s="32">
        <v>33</v>
      </c>
      <c r="C38" s="32" t="s">
        <v>87</v>
      </c>
      <c r="D38" s="35">
        <v>30000</v>
      </c>
      <c r="E38" s="35">
        <f t="shared" si="0"/>
        <v>3750</v>
      </c>
      <c r="F38" s="35">
        <f t="shared" si="1"/>
        <v>3188</v>
      </c>
      <c r="G38" s="36"/>
    </row>
    <row r="39" spans="2:8">
      <c r="B39" s="32">
        <v>34</v>
      </c>
      <c r="C39" s="32" t="s">
        <v>88</v>
      </c>
      <c r="D39" s="35">
        <v>28800</v>
      </c>
      <c r="E39" s="35">
        <f t="shared" si="0"/>
        <v>3600</v>
      </c>
      <c r="F39" s="35">
        <f t="shared" si="1"/>
        <v>3060</v>
      </c>
      <c r="G39" s="36"/>
    </row>
    <row r="40" spans="2:8">
      <c r="B40" s="32">
        <v>35</v>
      </c>
      <c r="C40" s="32" t="s">
        <v>89</v>
      </c>
      <c r="D40" s="35">
        <v>30800</v>
      </c>
      <c r="E40" s="35">
        <f t="shared" si="0"/>
        <v>3850</v>
      </c>
      <c r="F40" s="35">
        <f t="shared" si="1"/>
        <v>3273</v>
      </c>
      <c r="G40" s="36"/>
    </row>
    <row r="41" spans="2:8">
      <c r="B41" s="32">
        <v>36</v>
      </c>
      <c r="C41" s="32" t="s">
        <v>51</v>
      </c>
      <c r="D41" s="35">
        <v>27000</v>
      </c>
      <c r="E41" s="35">
        <f t="shared" si="0"/>
        <v>3375</v>
      </c>
      <c r="F41" s="35">
        <f t="shared" si="1"/>
        <v>2869</v>
      </c>
      <c r="G41" s="36"/>
    </row>
    <row r="42" spans="2:8">
      <c r="B42" s="32">
        <v>37</v>
      </c>
      <c r="C42" s="32" t="s">
        <v>90</v>
      </c>
      <c r="D42" s="35">
        <v>28600</v>
      </c>
      <c r="E42" s="35">
        <f t="shared" si="0"/>
        <v>3575</v>
      </c>
      <c r="F42" s="35">
        <f t="shared" si="1"/>
        <v>3039</v>
      </c>
      <c r="G42" s="36"/>
    </row>
    <row r="43" spans="2:8">
      <c r="B43" s="32">
        <v>38</v>
      </c>
      <c r="C43" s="32" t="s">
        <v>91</v>
      </c>
      <c r="D43" s="35">
        <v>34200</v>
      </c>
      <c r="E43" s="35">
        <f t="shared" si="0"/>
        <v>4275</v>
      </c>
      <c r="F43" s="35">
        <f t="shared" si="1"/>
        <v>3634</v>
      </c>
      <c r="G43" s="36"/>
    </row>
    <row r="44" spans="2:8">
      <c r="B44" s="32">
        <v>39</v>
      </c>
      <c r="C44" s="32" t="s">
        <v>92</v>
      </c>
      <c r="D44" s="35">
        <v>32400</v>
      </c>
      <c r="E44" s="35">
        <f t="shared" si="0"/>
        <v>4050</v>
      </c>
      <c r="F44" s="35">
        <f t="shared" si="1"/>
        <v>3443</v>
      </c>
      <c r="G44" s="36"/>
    </row>
    <row r="45" spans="2:8">
      <c r="B45" s="32">
        <v>40</v>
      </c>
      <c r="C45" s="32" t="s">
        <v>93</v>
      </c>
      <c r="D45" s="35">
        <v>26816</v>
      </c>
      <c r="E45" s="35">
        <f t="shared" si="0"/>
        <v>3352</v>
      </c>
      <c r="F45" s="35">
        <f t="shared" si="1"/>
        <v>2850</v>
      </c>
      <c r="G45" s="36"/>
      <c r="H45" s="30" t="s">
        <v>149</v>
      </c>
    </row>
    <row r="46" spans="2:8">
      <c r="B46" s="32">
        <v>41</v>
      </c>
      <c r="C46" s="32" t="s">
        <v>117</v>
      </c>
      <c r="D46" s="35">
        <v>30400</v>
      </c>
      <c r="E46" s="35">
        <f>ROUND(D46/8,0)</f>
        <v>3800</v>
      </c>
      <c r="F46" s="35">
        <f t="shared" si="1"/>
        <v>3230</v>
      </c>
      <c r="G46" s="36"/>
    </row>
    <row r="47" spans="2:8">
      <c r="B47" s="32">
        <v>42</v>
      </c>
      <c r="C47" s="32" t="s">
        <v>94</v>
      </c>
      <c r="D47" s="35">
        <v>19046</v>
      </c>
      <c r="E47" s="35">
        <f t="shared" ref="E47:E56" si="2">ROUND(D47/8,0)</f>
        <v>2381</v>
      </c>
      <c r="F47" s="35">
        <f t="shared" si="1"/>
        <v>2024</v>
      </c>
      <c r="G47" s="36"/>
      <c r="H47" s="30" t="s">
        <v>150</v>
      </c>
    </row>
    <row r="48" spans="2:8">
      <c r="B48" s="32">
        <v>43</v>
      </c>
      <c r="C48" s="32" t="s">
        <v>95</v>
      </c>
      <c r="D48" s="35">
        <v>31300</v>
      </c>
      <c r="E48" s="35">
        <f t="shared" si="2"/>
        <v>3913</v>
      </c>
      <c r="F48" s="35">
        <f t="shared" si="1"/>
        <v>3326</v>
      </c>
      <c r="G48" s="36"/>
    </row>
    <row r="49" spans="2:8">
      <c r="B49" s="32">
        <v>44</v>
      </c>
      <c r="C49" s="32" t="s">
        <v>96</v>
      </c>
      <c r="D49" s="35">
        <v>29900</v>
      </c>
      <c r="E49" s="35">
        <f t="shared" si="2"/>
        <v>3738</v>
      </c>
      <c r="F49" s="35">
        <f t="shared" si="1"/>
        <v>3177</v>
      </c>
      <c r="G49" s="36"/>
    </row>
    <row r="50" spans="2:8">
      <c r="B50" s="32">
        <v>45</v>
      </c>
      <c r="C50" s="32" t="s">
        <v>97</v>
      </c>
      <c r="D50" s="35">
        <v>26900</v>
      </c>
      <c r="E50" s="35">
        <f t="shared" si="2"/>
        <v>3363</v>
      </c>
      <c r="F50" s="35">
        <f t="shared" si="1"/>
        <v>2859</v>
      </c>
      <c r="G50" s="36"/>
    </row>
    <row r="51" spans="2:8">
      <c r="B51" s="32">
        <v>46</v>
      </c>
      <c r="C51" s="32" t="s">
        <v>98</v>
      </c>
      <c r="D51" s="35">
        <v>27000</v>
      </c>
      <c r="E51" s="35">
        <f t="shared" si="2"/>
        <v>3375</v>
      </c>
      <c r="F51" s="35">
        <f t="shared" si="1"/>
        <v>2869</v>
      </c>
      <c r="G51" s="36"/>
    </row>
    <row r="52" spans="2:8">
      <c r="B52" s="32">
        <v>47</v>
      </c>
      <c r="C52" s="32" t="s">
        <v>100</v>
      </c>
      <c r="D52" s="35">
        <v>26200</v>
      </c>
      <c r="E52" s="35">
        <f t="shared" si="2"/>
        <v>3275</v>
      </c>
      <c r="F52" s="35">
        <f t="shared" si="1"/>
        <v>2784</v>
      </c>
      <c r="G52" s="36"/>
    </row>
    <row r="53" spans="2:8">
      <c r="B53" s="32">
        <v>48</v>
      </c>
      <c r="C53" s="32" t="s">
        <v>101</v>
      </c>
      <c r="D53" s="35">
        <v>26400</v>
      </c>
      <c r="E53" s="35">
        <f>ROUND(D53/8,0)</f>
        <v>3300</v>
      </c>
      <c r="F53" s="35">
        <f t="shared" si="1"/>
        <v>2805</v>
      </c>
      <c r="G53" s="36"/>
    </row>
    <row r="54" spans="2:8">
      <c r="B54" s="32">
        <v>49</v>
      </c>
      <c r="C54" s="32" t="s">
        <v>102</v>
      </c>
      <c r="D54" s="35">
        <v>19000</v>
      </c>
      <c r="E54" s="35">
        <f t="shared" si="2"/>
        <v>2375</v>
      </c>
      <c r="F54" s="35">
        <f t="shared" si="1"/>
        <v>2019</v>
      </c>
      <c r="G54" s="36"/>
    </row>
    <row r="55" spans="2:8">
      <c r="B55" s="32">
        <v>50</v>
      </c>
      <c r="C55" s="32" t="s">
        <v>54</v>
      </c>
      <c r="D55" s="35">
        <v>16600</v>
      </c>
      <c r="E55" s="35">
        <f t="shared" si="2"/>
        <v>2075</v>
      </c>
      <c r="F55" s="35">
        <f t="shared" si="1"/>
        <v>1764</v>
      </c>
      <c r="G55" s="36"/>
    </row>
    <row r="56" spans="2:8">
      <c r="B56" s="32">
        <v>51</v>
      </c>
      <c r="C56" s="32" t="s">
        <v>99</v>
      </c>
      <c r="D56" s="35">
        <v>27666</v>
      </c>
      <c r="E56" s="35">
        <f t="shared" si="2"/>
        <v>3458</v>
      </c>
      <c r="F56" s="35">
        <f t="shared" si="1"/>
        <v>2940</v>
      </c>
      <c r="G56" s="36"/>
      <c r="H56" s="30" t="s">
        <v>149</v>
      </c>
    </row>
    <row r="59" spans="2:8">
      <c r="C59" s="32"/>
    </row>
  </sheetData>
  <sheetProtection algorithmName="SHA-512" hashValue="7Tz3ced/Gi7fVfV32uylRlNZQyuTfhgO6mrkeuvSCZoGeukuueUfB0nfZmtuPGuNYAh8ZRW8XfYiY5Zfd6E/lg==" saltValue="Cfw7ppk4Jt2F3+4iU7QrTg==" spinCount="100000" sheet="1" objects="1" scenarios="1"/>
  <mergeCells count="1">
    <mergeCell ref="B3:C3"/>
  </mergeCells>
  <phoneticPr fontId="2"/>
  <pageMargins left="0.75" right="0.75" top="1" bottom="1" header="0.51200000000000001" footer="0.51200000000000001"/>
  <pageSetup paperSize="9" scale="98" fitToWidth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4</vt:i4>
      </vt:variant>
    </vt:vector>
  </HeadingPairs>
  <TitlesOfParts>
    <vt:vector baseType="lpstr" size="4">
      <vt:lpstr>基本情報入力</vt:lpstr>
      <vt:lpstr>台帳</vt:lpstr>
      <vt:lpstr>表紙</vt:lpstr>
      <vt:lpstr>51職種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2022-03-09T12:20:10Z</cp:lastPrinted>
  <dcterms:created xsi:type="dcterms:W3CDTF">2018-09-04T06:14:38Z</dcterms:created>
  <dcterms:modified xsi:type="dcterms:W3CDTF">2025-10-09T00:24:53Z</dcterms:modified>
</cp:coreProperties>
</file>