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8451\Downloads\"/>
    </mc:Choice>
  </mc:AlternateContent>
  <xr:revisionPtr revIDLastSave="0" documentId="13_ncr:1_{6D42D6FD-1BD6-4330-81FE-794B5388DF9B}" xr6:coauthVersionLast="47" xr6:coauthVersionMax="47" xr10:uidLastSave="{00000000-0000-0000-0000-000000000000}"/>
  <bookViews>
    <workbookView xWindow="45" yWindow="-16320" windowWidth="29040" windowHeight="15720" xr2:uid="{18C8C948-5558-44B2-B11C-3B37526313FD}"/>
  </bookViews>
  <sheets>
    <sheet name="計算シミュレーション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3" i="1"/>
  <c r="E5" i="1" s="1"/>
  <c r="D3" i="1" l="1"/>
  <c r="F3" i="1"/>
  <c r="D5" i="1"/>
  <c r="E3" i="1"/>
</calcChain>
</file>

<file path=xl/sharedStrings.xml><?xml version="1.0" encoding="utf-8"?>
<sst xmlns="http://schemas.openxmlformats.org/spreadsheetml/2006/main" count="18" uniqueCount="17">
  <si>
    <t>積算票(計算式の確認必要)</t>
    <rPh sb="0" eb="3">
      <t>セキサンヒョウ</t>
    </rPh>
    <rPh sb="4" eb="7">
      <t>ケイサンシキ</t>
    </rPh>
    <rPh sb="8" eb="10">
      <t>カクニン</t>
    </rPh>
    <rPh sb="10" eb="12">
      <t>ヒツヨウ</t>
    </rPh>
    <phoneticPr fontId="2"/>
  </si>
  <si>
    <t>区分</t>
    <rPh sb="0" eb="2">
      <t>クブン</t>
    </rPh>
    <phoneticPr fontId="2"/>
  </si>
  <si>
    <t>費用(見積額)</t>
    <rPh sb="0" eb="2">
      <t>ヒヨウ</t>
    </rPh>
    <rPh sb="3" eb="6">
      <t>ミツモリガク</t>
    </rPh>
    <phoneticPr fontId="2"/>
  </si>
  <si>
    <t>区分1(～1,187,778円まで)</t>
    <rPh sb="0" eb="2">
      <t>クブン</t>
    </rPh>
    <rPh sb="14" eb="15">
      <t>エン</t>
    </rPh>
    <phoneticPr fontId="2"/>
  </si>
  <si>
    <t>区分2(1,187,778円～1,437,778円まで)</t>
    <rPh sb="0" eb="2">
      <t>クブン</t>
    </rPh>
    <rPh sb="24" eb="25">
      <t>エン</t>
    </rPh>
    <phoneticPr fontId="2"/>
  </si>
  <si>
    <t>区分3(1,437,779円以上)</t>
    <rPh sb="0" eb="2">
      <t>クブン</t>
    </rPh>
    <rPh sb="14" eb="16">
      <t>イジョウ</t>
    </rPh>
    <phoneticPr fontId="2"/>
  </si>
  <si>
    <t>市外業者の場合</t>
  </si>
  <si>
    <t>区分1(～1,437,778円まで)</t>
    <rPh sb="0" eb="2">
      <t>クブン</t>
    </rPh>
    <rPh sb="14" eb="15">
      <t>エン</t>
    </rPh>
    <phoneticPr fontId="2"/>
  </si>
  <si>
    <t>区分2(1,437,779円以上)</t>
    <rPh sb="0" eb="2">
      <t>クブン</t>
    </rPh>
    <rPh sb="13" eb="14">
      <t>エン</t>
    </rPh>
    <rPh sb="14" eb="16">
      <t>イジョウ</t>
    </rPh>
    <phoneticPr fontId="2"/>
  </si>
  <si>
    <t>市内業者の場合</t>
  </si>
  <si>
    <t>使い方</t>
    <rPh sb="0" eb="1">
      <t>ツカ</t>
    </rPh>
    <rPh sb="2" eb="3">
      <t>カタ</t>
    </rPh>
    <phoneticPr fontId="2"/>
  </si>
  <si>
    <t>1.耐震改修に必要な見積額を①に入力</t>
    <rPh sb="2" eb="6">
      <t>タイシンカイシュウ</t>
    </rPh>
    <rPh sb="7" eb="9">
      <t>ヒツヨウ</t>
    </rPh>
    <rPh sb="10" eb="13">
      <t>ミツモリガク</t>
    </rPh>
    <rPh sb="16" eb="18">
      <t>ニュウリョク</t>
    </rPh>
    <phoneticPr fontId="2"/>
  </si>
  <si>
    <t>2.耐震改修を行う工事業者が市内に事務所等がある場合は「市内業者」、ない場合は「市外業者」を選択</t>
    <rPh sb="2" eb="6">
      <t>タイシンカイシュウ</t>
    </rPh>
    <rPh sb="7" eb="8">
      <t>オコナ</t>
    </rPh>
    <rPh sb="9" eb="13">
      <t>コウジギョウシャ</t>
    </rPh>
    <rPh sb="14" eb="16">
      <t>シナイ</t>
    </rPh>
    <rPh sb="17" eb="19">
      <t>ジム</t>
    </rPh>
    <rPh sb="19" eb="20">
      <t>ショ</t>
    </rPh>
    <rPh sb="20" eb="21">
      <t>トウ</t>
    </rPh>
    <rPh sb="24" eb="26">
      <t>バアイ</t>
    </rPh>
    <rPh sb="28" eb="30">
      <t>シナイ</t>
    </rPh>
    <rPh sb="30" eb="32">
      <t>ギョウシャ</t>
    </rPh>
    <rPh sb="36" eb="38">
      <t>バアイ</t>
    </rPh>
    <rPh sb="40" eb="44">
      <t>シガイギョウシャ</t>
    </rPh>
    <rPh sb="46" eb="48">
      <t>センタク</t>
    </rPh>
    <phoneticPr fontId="2"/>
  </si>
  <si>
    <t>3.補助金の見積額が③に表示されます。</t>
    <rPh sb="2" eb="5">
      <t>ホジョキン</t>
    </rPh>
    <rPh sb="6" eb="8">
      <t>ミツモリ</t>
    </rPh>
    <rPh sb="8" eb="9">
      <t>ガク</t>
    </rPh>
    <rPh sb="12" eb="14">
      <t>ヒョウジ</t>
    </rPh>
    <phoneticPr fontId="2"/>
  </si>
  <si>
    <t>①耐震改修に要する見積額</t>
    <rPh sb="1" eb="5">
      <t>タイシンカイシュウ</t>
    </rPh>
    <rPh sb="6" eb="7">
      <t>ヨウ</t>
    </rPh>
    <rPh sb="9" eb="12">
      <t>ミツモリガク</t>
    </rPh>
    <phoneticPr fontId="2"/>
  </si>
  <si>
    <t>②事業者区分</t>
    <rPh sb="1" eb="6">
      <t>ジギョウシャクブン</t>
    </rPh>
    <phoneticPr fontId="2"/>
  </si>
  <si>
    <t>③補助額(概算)</t>
    <rPh sb="1" eb="4">
      <t>ホジョガク</t>
    </rPh>
    <rPh sb="5" eb="7">
      <t>ガイサン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</si>
</sst>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0" fillId="0" borderId="1" xfId="1" applyFont="1" applyBorder="1">
      <alignment vertical="center"/>
    </xf>
    <xf numFmtId="38" fontId="0" fillId="0" borderId="1" xfId="1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38" fontId="3" fillId="3" borderId="1" xfId="1" applyFont="1" applyFill="1" applyBorder="1" applyAlignment="1" applyProtection="1">
      <alignment horizontal="center" vertical="center"/>
      <protection locked="0"/>
    </xf>
    <xf numFmtId="38" fontId="3" fillId="3" borderId="2" xfId="1" applyFont="1" applyFill="1" applyBorder="1" applyAlignment="1" applyProtection="1">
      <alignment horizontal="center" vertical="center"/>
      <protection locked="0"/>
    </xf>
    <xf numFmtId="0" fontId="3" fillId="0" borderId="5" xfId="0" applyFont="1" applyBorder="1">
      <alignment vertical="center"/>
    </xf>
    <xf numFmtId="38" fontId="3" fillId="4" borderId="6" xfId="1" applyFont="1" applyFill="1" applyBorder="1" applyAlignment="1">
      <alignment horizontal="center" vertical="center"/>
    </xf>
    <xf numFmtId="38" fontId="0" fillId="3" borderId="2" xfId="1" applyFont="1" applyFill="1" applyBorder="1" applyAlignment="1">
      <alignment horizontal="center" vertical="center"/>
    </xf>
    <xf numFmtId="38" fontId="0" fillId="3" borderId="3" xfId="1" applyFont="1" applyFill="1" applyBorder="1" applyAlignment="1">
      <alignment horizontal="center" vertical="center"/>
    </xf>
    <xf numFmtId="38" fontId="0" fillId="3" borderId="4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BDB8B-F6F3-4CF0-A5C0-B40310F85199}">
  <dimension ref="B1:F22"/>
  <sheetViews>
    <sheetView tabSelected="1" topLeftCell="A6" zoomScale="85" zoomScaleNormal="85" workbookViewId="0">
      <selection activeCell="A6" sqref="A6"/>
    </sheetView>
  </sheetViews>
  <sheetFormatPr defaultRowHeight="18" x14ac:dyDescent="0.45"/>
  <cols>
    <col min="2" max="2" width="42.09765625" customWidth="1"/>
    <col min="3" max="3" width="92.3984375" customWidth="1"/>
    <col min="4" max="4" width="24.69921875" customWidth="1"/>
    <col min="5" max="5" width="35.59765625" bestFit="1" customWidth="1"/>
    <col min="6" max="6" width="22.5" bestFit="1" customWidth="1"/>
  </cols>
  <sheetData>
    <row r="1" spans="2:6" hidden="1" x14ac:dyDescent="0.45">
      <c r="B1" t="s">
        <v>0</v>
      </c>
    </row>
    <row r="2" spans="2:6" hidden="1" x14ac:dyDescent="0.4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</row>
    <row r="3" spans="2:6" hidden="1" x14ac:dyDescent="0.45">
      <c r="B3" s="2" t="s">
        <v>6</v>
      </c>
      <c r="C3" s="12">
        <f>C12</f>
        <v>0</v>
      </c>
      <c r="D3" s="3">
        <f>IF(C3&lt;=1187778,ROUNDDOWN(C3*0.9,-3),"")</f>
        <v>0</v>
      </c>
      <c r="E3" s="4" t="str">
        <f>IF(AND(C3&gt;=1187779,C3&lt;=1437778),ROUNDDOWN((1069000+(C3-1187778)*7/10),-3),"")</f>
        <v/>
      </c>
      <c r="F3" s="3" t="str">
        <f>IF(C3&lt;1437779,"",IF(C3&gt;2275000,1663000,ROUNDDOWN(1244000+(C3-1437778)*1/2,-3)))</f>
        <v/>
      </c>
    </row>
    <row r="4" spans="2:6" hidden="1" x14ac:dyDescent="0.45">
      <c r="B4" s="1" t="s">
        <v>1</v>
      </c>
      <c r="C4" s="13"/>
      <c r="D4" s="1" t="s">
        <v>7</v>
      </c>
      <c r="E4" s="5" t="s">
        <v>8</v>
      </c>
    </row>
    <row r="5" spans="2:6" hidden="1" x14ac:dyDescent="0.45">
      <c r="B5" s="2" t="s">
        <v>9</v>
      </c>
      <c r="C5" s="14"/>
      <c r="D5" s="3">
        <f>IF(C3&lt;=1437778,ROUNDDOWN(C3*0.9,-3),"")</f>
        <v>0</v>
      </c>
      <c r="E5" s="3" t="str">
        <f>IF(C3&gt;1437778,IF(C3&lt;2374000,1294000+ROUNDDOWN((C3-1437778)*1/2,-3),1762000),"")</f>
        <v/>
      </c>
    </row>
    <row r="6" spans="2:6" ht="34.950000000000003" customHeight="1" x14ac:dyDescent="0.45"/>
    <row r="7" spans="2:6" ht="34.950000000000003" customHeight="1" x14ac:dyDescent="0.45">
      <c r="B7" s="6" t="s">
        <v>10</v>
      </c>
      <c r="C7" s="6"/>
    </row>
    <row r="8" spans="2:6" ht="34.950000000000003" customHeight="1" x14ac:dyDescent="0.45">
      <c r="B8" s="6" t="s">
        <v>11</v>
      </c>
      <c r="C8" s="6"/>
    </row>
    <row r="9" spans="2:6" ht="34.950000000000003" customHeight="1" x14ac:dyDescent="0.45">
      <c r="B9" s="6" t="s">
        <v>12</v>
      </c>
      <c r="C9" s="6"/>
    </row>
    <row r="10" spans="2:6" ht="34.950000000000003" customHeight="1" x14ac:dyDescent="0.45">
      <c r="B10" s="6" t="s">
        <v>13</v>
      </c>
      <c r="C10" s="6"/>
    </row>
    <row r="11" spans="2:6" ht="34.950000000000003" customHeight="1" x14ac:dyDescent="0.45">
      <c r="B11" s="6"/>
      <c r="C11" s="6"/>
    </row>
    <row r="12" spans="2:6" ht="50.4" customHeight="1" x14ac:dyDescent="0.45">
      <c r="B12" s="7" t="s">
        <v>14</v>
      </c>
      <c r="C12" s="8"/>
    </row>
    <row r="13" spans="2:6" ht="45" customHeight="1" thickBot="1" x14ac:dyDescent="0.5">
      <c r="B13" s="7" t="s">
        <v>15</v>
      </c>
      <c r="C13" s="9"/>
    </row>
    <row r="14" spans="2:6" ht="44.4" customHeight="1" thickBot="1" x14ac:dyDescent="0.5">
      <c r="B14" s="10" t="s">
        <v>16</v>
      </c>
      <c r="C14" s="11" t="str">
        <f>IF(C13="","",IF(C13="市外業者",MAX(D3:F3),MAX(D5:E5)))</f>
        <v/>
      </c>
    </row>
    <row r="22" ht="59.4" customHeight="1" x14ac:dyDescent="0.45"/>
  </sheetData>
  <sheetProtection sheet="1" objects="1" scenarios="1"/>
  <mergeCells count="1">
    <mergeCell ref="C3:C5"/>
  </mergeCells>
  <phoneticPr fontId="2"/>
  <dataValidations count="2">
    <dataValidation type="list" allowBlank="1" showInputMessage="1" showErrorMessage="1" sqref="B3 B5" xr:uid="{9DEE8DE9-EAC0-4016-A0D3-849ABA16FBA5}">
      <formula1>"市内業者の場合,市外業者の場合"</formula1>
    </dataValidation>
    <dataValidation type="list" allowBlank="1" showInputMessage="1" showErrorMessage="1" sqref="C13" xr:uid="{979F15BA-5EAA-4194-B55B-07A849B38191}">
      <formula1>"市内業者,市外業者"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計算シミュレーション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2025-04-02T04:59:47Z</dcterms:created>
  <dcterms:modified xsi:type="dcterms:W3CDTF">2025-04-22T07:21:14Z</dcterms:modified>
</cp:coreProperties>
</file>